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40" windowWidth="15345" windowHeight="4785" tabRatio="862" activeTab="1"/>
  </bookViews>
  <sheets>
    <sheet name="Đơn nam &lt;30" sheetId="1" r:id="rId1"/>
    <sheet name="Đơn nữ &lt;30" sheetId="2" r:id="rId2"/>
    <sheet name="Đôi nam &lt;30" sheetId="3" r:id="rId3"/>
    <sheet name="Đôi nữ &lt;30" sheetId="4" r:id="rId4"/>
    <sheet name="Đôi nam nữ &lt;30" sheetId="5" r:id="rId5"/>
    <sheet name="đôi nam 31 - 35" sheetId="6" r:id="rId6"/>
    <sheet name="Đôi nữ 31 - 35" sheetId="7" r:id="rId7"/>
    <sheet name="Đôi nam nữ 31 - 35" sheetId="8" r:id="rId8"/>
    <sheet name="Đôi nam 36 - 40" sheetId="9" r:id="rId9"/>
    <sheet name="Đôi nữ 36 - 40" sheetId="10" r:id="rId10"/>
    <sheet name="Đôi nam nữ 36 - 40" sheetId="11" r:id="rId11"/>
    <sheet name="Đôi nam 41 - 45" sheetId="12" r:id="rId12"/>
    <sheet name="Đôi nữ 41 - 45" sheetId="13" r:id="rId13"/>
    <sheet name="Đôi nam nữ 41 - 45" sheetId="14" r:id="rId14"/>
    <sheet name="Đôi nam 46 - 50" sheetId="15" r:id="rId15"/>
    <sheet name="Đôi nữ 46 - 50" sheetId="16" r:id="rId16"/>
    <sheet name="Đôi nam nữ 46 -50" sheetId="17" r:id="rId17"/>
    <sheet name="Đôi nam 51 - 55" sheetId="18" r:id="rId18"/>
    <sheet name="Đôi nữ 51 - 55" sheetId="20" r:id="rId19"/>
    <sheet name="Đôi nam nữ 51 - 55" sheetId="19" r:id="rId20"/>
    <sheet name="Đôi nam &gt;55" sheetId="22" r:id="rId21"/>
    <sheet name="Đôi nam LĐ &lt;50" sheetId="21" r:id="rId22"/>
    <sheet name="Đôi nam nữ Lãnh đạo &lt;50" sheetId="24" r:id="rId23"/>
    <sheet name="Đôi nam LĐ &gt;51" sheetId="25" r:id="rId24"/>
    <sheet name="Đôi nam nữ LĐ &gt;51" sheetId="27" r:id="rId25"/>
  </sheets>
  <definedNames>
    <definedName name="_xlnm.Print_Titles" localSheetId="5">'đôi nam 31 - 35'!$3:$3</definedName>
    <definedName name="_xlnm.Print_Titles" localSheetId="11">'Đôi nam 41 - 45'!$3:$3</definedName>
    <definedName name="_xlnm.Print_Titles" localSheetId="4">'Đôi nam nữ &lt;30'!$2:$2</definedName>
    <definedName name="_xlnm.Print_Titles" localSheetId="7">'Đôi nam nữ 31 - 35'!$2:$2</definedName>
    <definedName name="_xlnm.Print_Titles" localSheetId="10">'Đôi nam nữ 36 - 40'!$3:$3</definedName>
    <definedName name="_xlnm.Print_Titles" localSheetId="13">'Đôi nam nữ 41 - 45'!$3:$3</definedName>
    <definedName name="_xlnm.Print_Titles" localSheetId="0">'Đơn nam &lt;30'!$3:$3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1" l="1"/>
  <c r="J7" i="15"/>
  <c r="V7" i="15" s="1"/>
  <c r="Y7" i="15" s="1"/>
  <c r="L7" i="15"/>
  <c r="M7" i="15"/>
  <c r="O7" i="15"/>
  <c r="G9" i="15" s="1"/>
  <c r="S7" i="15"/>
  <c r="U7" i="15"/>
  <c r="W7" i="15"/>
  <c r="X7" i="15"/>
  <c r="G8" i="15"/>
  <c r="M8" i="15"/>
  <c r="L9" i="15" s="1"/>
  <c r="O8" i="15"/>
  <c r="U8" i="15"/>
  <c r="W8" i="15"/>
  <c r="I9" i="15"/>
  <c r="J9" i="15"/>
  <c r="W9" i="15" s="1"/>
  <c r="S9" i="15"/>
  <c r="U9" i="15"/>
  <c r="X9" i="15" s="1"/>
  <c r="G10" i="15"/>
  <c r="I10" i="15"/>
  <c r="J10" i="15"/>
  <c r="L10" i="15"/>
  <c r="S8" i="15" s="1"/>
  <c r="M10" i="15"/>
  <c r="X10" i="15" s="1"/>
  <c r="V10" i="15"/>
  <c r="V11" i="15"/>
  <c r="Y11" i="15" s="1"/>
  <c r="W11" i="15"/>
  <c r="X11" i="15"/>
  <c r="X8" i="15" l="1"/>
  <c r="V9" i="15"/>
  <c r="Y9" i="15" s="1"/>
  <c r="I8" i="15"/>
  <c r="W10" i="15"/>
  <c r="Y10" i="15" s="1"/>
  <c r="Y17" i="22"/>
  <c r="Y18" i="22"/>
  <c r="Y19" i="22"/>
  <c r="Y20" i="22"/>
  <c r="Y21" i="22"/>
  <c r="Y22" i="22"/>
  <c r="Y23" i="22"/>
  <c r="Y24" i="22"/>
  <c r="Y16" i="22"/>
  <c r="S16" i="22"/>
  <c r="AK9" i="22"/>
  <c r="V9" i="22"/>
  <c r="W13" i="22"/>
  <c r="V13" i="22"/>
  <c r="X9" i="22"/>
  <c r="W9" i="22"/>
  <c r="X11" i="22"/>
  <c r="W10" i="22"/>
  <c r="V11" i="22"/>
  <c r="W11" i="22"/>
  <c r="W12" i="22"/>
  <c r="X13" i="22"/>
  <c r="V8" i="15" l="1"/>
  <c r="X10" i="22"/>
  <c r="Y9" i="22"/>
  <c r="Y11" i="22"/>
  <c r="Y13" i="22"/>
  <c r="F31" i="21"/>
  <c r="F32" i="21"/>
  <c r="F30" i="21"/>
  <c r="D31" i="21"/>
  <c r="D32" i="21"/>
  <c r="D30" i="21"/>
  <c r="F21" i="21"/>
  <c r="F22" i="21"/>
  <c r="F20" i="21"/>
  <c r="D21" i="21"/>
  <c r="D22" i="21"/>
  <c r="D20" i="21"/>
  <c r="D12" i="21"/>
  <c r="D10" i="21"/>
  <c r="F11" i="21"/>
  <c r="F12" i="21"/>
  <c r="F10" i="21"/>
  <c r="D13" i="25"/>
  <c r="R28" i="21"/>
  <c r="R27" i="21"/>
  <c r="O27" i="21"/>
  <c r="J28" i="21" s="1"/>
  <c r="M27" i="21"/>
  <c r="L28" i="21" s="1"/>
  <c r="R26" i="21"/>
  <c r="O26" i="21"/>
  <c r="G28" i="21" s="1"/>
  <c r="M26" i="21"/>
  <c r="I28" i="21" s="1"/>
  <c r="L26" i="21"/>
  <c r="J26" i="21"/>
  <c r="I27" i="21" s="1"/>
  <c r="R18" i="21"/>
  <c r="R17" i="21"/>
  <c r="O17" i="21"/>
  <c r="J18" i="21" s="1"/>
  <c r="M17" i="21"/>
  <c r="L18" i="21" s="1"/>
  <c r="R16" i="21"/>
  <c r="O16" i="21"/>
  <c r="G18" i="21" s="1"/>
  <c r="M16" i="21"/>
  <c r="I18" i="21" s="1"/>
  <c r="L16" i="21"/>
  <c r="G17" i="21" s="1"/>
  <c r="J16" i="21"/>
  <c r="I17" i="21" s="1"/>
  <c r="R8" i="21"/>
  <c r="R7" i="21"/>
  <c r="O7" i="21"/>
  <c r="J8" i="21" s="1"/>
  <c r="M7" i="21"/>
  <c r="L8" i="21" s="1"/>
  <c r="R6" i="21"/>
  <c r="O6" i="21"/>
  <c r="G8" i="21" s="1"/>
  <c r="M6" i="21"/>
  <c r="I8" i="21" s="1"/>
  <c r="L6" i="21"/>
  <c r="J6" i="21"/>
  <c r="I7" i="21" s="1"/>
  <c r="F25" i="18"/>
  <c r="D25" i="18"/>
  <c r="F24" i="18"/>
  <c r="D24" i="18"/>
  <c r="F23" i="18"/>
  <c r="D23" i="18"/>
  <c r="R21" i="18"/>
  <c r="R20" i="18"/>
  <c r="O20" i="18"/>
  <c r="M20" i="18"/>
  <c r="L21" i="18" s="1"/>
  <c r="R19" i="18"/>
  <c r="O19" i="18"/>
  <c r="G21" i="18" s="1"/>
  <c r="M19" i="18"/>
  <c r="I21" i="18" s="1"/>
  <c r="L19" i="18"/>
  <c r="J19" i="18"/>
  <c r="I20" i="18" s="1"/>
  <c r="F14" i="18"/>
  <c r="D14" i="18"/>
  <c r="F13" i="18"/>
  <c r="D13" i="18"/>
  <c r="F12" i="18"/>
  <c r="D12" i="18"/>
  <c r="R10" i="18"/>
  <c r="R9" i="18"/>
  <c r="O9" i="18"/>
  <c r="J10" i="18" s="1"/>
  <c r="M9" i="18"/>
  <c r="L10" i="18" s="1"/>
  <c r="R8" i="18"/>
  <c r="O8" i="18"/>
  <c r="G10" i="18" s="1"/>
  <c r="M8" i="18"/>
  <c r="L8" i="18"/>
  <c r="J8" i="18"/>
  <c r="I9" i="18" s="1"/>
  <c r="D13" i="15"/>
  <c r="F13" i="15"/>
  <c r="D14" i="15"/>
  <c r="F14" i="15"/>
  <c r="D15" i="15"/>
  <c r="F15" i="15"/>
  <c r="D16" i="15"/>
  <c r="F16" i="15"/>
  <c r="D17" i="15"/>
  <c r="F17" i="15"/>
  <c r="D18" i="15"/>
  <c r="F18" i="15"/>
  <c r="D19" i="15"/>
  <c r="F19" i="15"/>
  <c r="D20" i="15"/>
  <c r="F20" i="15"/>
  <c r="D21" i="15"/>
  <c r="F21" i="15"/>
  <c r="D22" i="15"/>
  <c r="F22" i="15"/>
  <c r="Y8" i="15" l="1"/>
  <c r="Q20" i="18"/>
  <c r="T10" i="18"/>
  <c r="U9" i="18"/>
  <c r="U8" i="18"/>
  <c r="Q8" i="18"/>
  <c r="U18" i="21"/>
  <c r="Q18" i="21"/>
  <c r="Q7" i="21"/>
  <c r="U7" i="21"/>
  <c r="U6" i="21"/>
  <c r="Q28" i="21"/>
  <c r="G7" i="21"/>
  <c r="T7" i="21" s="1"/>
  <c r="Q8" i="21"/>
  <c r="U27" i="21"/>
  <c r="Q27" i="21"/>
  <c r="T18" i="21"/>
  <c r="U17" i="21"/>
  <c r="Q16" i="21"/>
  <c r="Q17" i="21"/>
  <c r="U26" i="21"/>
  <c r="G27" i="21"/>
  <c r="T27" i="21" s="1"/>
  <c r="T28" i="21"/>
  <c r="P28" i="21"/>
  <c r="S28" i="21" s="1"/>
  <c r="V28" i="21" s="1"/>
  <c r="U28" i="21"/>
  <c r="P27" i="21"/>
  <c r="S27" i="21" s="1"/>
  <c r="V27" i="21" s="1"/>
  <c r="P26" i="21"/>
  <c r="S26" i="21" s="1"/>
  <c r="V26" i="21" s="1"/>
  <c r="T26" i="21"/>
  <c r="Q26" i="21"/>
  <c r="U8" i="21"/>
  <c r="T8" i="21"/>
  <c r="P8" i="21"/>
  <c r="T17" i="21"/>
  <c r="P17" i="21"/>
  <c r="S17" i="21" s="1"/>
  <c r="V17" i="21" s="1"/>
  <c r="P16" i="21"/>
  <c r="S16" i="21" s="1"/>
  <c r="V16" i="21" s="1"/>
  <c r="T16" i="21"/>
  <c r="P6" i="21"/>
  <c r="S6" i="21" s="1"/>
  <c r="V6" i="21" s="1"/>
  <c r="T6" i="21"/>
  <c r="U16" i="21"/>
  <c r="Q6" i="21"/>
  <c r="P18" i="21"/>
  <c r="G9" i="18"/>
  <c r="P9" i="18" s="1"/>
  <c r="S9" i="18" s="1"/>
  <c r="V9" i="18" s="1"/>
  <c r="J21" i="18"/>
  <c r="Q21" i="18" s="1"/>
  <c r="U20" i="18"/>
  <c r="U19" i="18"/>
  <c r="G20" i="18"/>
  <c r="T20" i="18" s="1"/>
  <c r="T21" i="18"/>
  <c r="P21" i="18"/>
  <c r="Q10" i="18"/>
  <c r="U21" i="18"/>
  <c r="I10" i="18"/>
  <c r="U10" i="18" s="1"/>
  <c r="P8" i="18"/>
  <c r="S8" i="18" s="1"/>
  <c r="V8" i="18" s="1"/>
  <c r="T8" i="18"/>
  <c r="Q9" i="18"/>
  <c r="Q19" i="18"/>
  <c r="P19" i="18"/>
  <c r="S19" i="18" s="1"/>
  <c r="V19" i="18" s="1"/>
  <c r="T19" i="18"/>
  <c r="D15" i="27"/>
  <c r="F17" i="27"/>
  <c r="D17" i="27"/>
  <c r="F16" i="27"/>
  <c r="D16" i="27"/>
  <c r="F15" i="27"/>
  <c r="R13" i="27"/>
  <c r="R12" i="27"/>
  <c r="O12" i="27"/>
  <c r="J13" i="27" s="1"/>
  <c r="M12" i="27"/>
  <c r="R11" i="27"/>
  <c r="O11" i="27"/>
  <c r="G13" i="27" s="1"/>
  <c r="M11" i="27"/>
  <c r="I13" i="27" s="1"/>
  <c r="L11" i="27"/>
  <c r="J11" i="27"/>
  <c r="I12" i="27" s="1"/>
  <c r="F25" i="25"/>
  <c r="F26" i="25"/>
  <c r="F24" i="25"/>
  <c r="D25" i="25"/>
  <c r="D26" i="25"/>
  <c r="D24" i="25"/>
  <c r="R22" i="25"/>
  <c r="R21" i="25"/>
  <c r="O21" i="25"/>
  <c r="J22" i="25" s="1"/>
  <c r="M21" i="25"/>
  <c r="L22" i="25" s="1"/>
  <c r="R20" i="25"/>
  <c r="O20" i="25"/>
  <c r="G22" i="25" s="1"/>
  <c r="M20" i="25"/>
  <c r="I22" i="25" s="1"/>
  <c r="L20" i="25"/>
  <c r="J20" i="25"/>
  <c r="I21" i="25" s="1"/>
  <c r="F15" i="25"/>
  <c r="D15" i="25"/>
  <c r="F14" i="25"/>
  <c r="D14" i="25"/>
  <c r="F13" i="25"/>
  <c r="R11" i="25"/>
  <c r="R10" i="25"/>
  <c r="O10" i="25"/>
  <c r="J11" i="25" s="1"/>
  <c r="M10" i="25"/>
  <c r="R9" i="25"/>
  <c r="O9" i="25"/>
  <c r="G11" i="25" s="1"/>
  <c r="M9" i="25"/>
  <c r="I11" i="25" s="1"/>
  <c r="L9" i="25"/>
  <c r="G10" i="25" s="1"/>
  <c r="J9" i="25"/>
  <c r="I10" i="25" s="1"/>
  <c r="F17" i="24"/>
  <c r="D17" i="24"/>
  <c r="F16" i="24"/>
  <c r="D16" i="24"/>
  <c r="F15" i="24"/>
  <c r="D15" i="24"/>
  <c r="F14" i="24"/>
  <c r="D14" i="24"/>
  <c r="F13" i="24"/>
  <c r="D13" i="24"/>
  <c r="F12" i="24"/>
  <c r="D12" i="24"/>
  <c r="L10" i="24"/>
  <c r="J10" i="24"/>
  <c r="R9" i="24"/>
  <c r="M10" i="24" s="1"/>
  <c r="U10" i="24" s="1"/>
  <c r="P9" i="24"/>
  <c r="P8" i="24"/>
  <c r="O8" i="24"/>
  <c r="J9" i="24" s="1"/>
  <c r="M8" i="24"/>
  <c r="L9" i="24" s="1"/>
  <c r="R7" i="24"/>
  <c r="G10" i="24" s="1"/>
  <c r="P7" i="24"/>
  <c r="I10" i="24" s="1"/>
  <c r="X10" i="24" s="1"/>
  <c r="O7" i="24"/>
  <c r="M7" i="24"/>
  <c r="I9" i="24" s="1"/>
  <c r="L7" i="24"/>
  <c r="J7" i="24"/>
  <c r="I8" i="24" s="1"/>
  <c r="F24" i="22"/>
  <c r="D24" i="22"/>
  <c r="F23" i="22"/>
  <c r="D23" i="22"/>
  <c r="F22" i="22"/>
  <c r="D22" i="22"/>
  <c r="F21" i="22"/>
  <c r="D21" i="22"/>
  <c r="F20" i="22"/>
  <c r="D20" i="22"/>
  <c r="F19" i="22"/>
  <c r="D19" i="22"/>
  <c r="F18" i="22"/>
  <c r="D18" i="22"/>
  <c r="F17" i="22"/>
  <c r="D17" i="22"/>
  <c r="F16" i="22"/>
  <c r="D16" i="22"/>
  <c r="F15" i="22"/>
  <c r="D15" i="22"/>
  <c r="AA13" i="22"/>
  <c r="Z13" i="22"/>
  <c r="X12" i="22"/>
  <c r="I10" i="22"/>
  <c r="V10" i="22" s="1"/>
  <c r="Y10" i="22" s="1"/>
  <c r="F20" i="20"/>
  <c r="D20" i="20"/>
  <c r="F19" i="20"/>
  <c r="D19" i="20"/>
  <c r="F18" i="20"/>
  <c r="D18" i="20"/>
  <c r="F17" i="20"/>
  <c r="D17" i="20"/>
  <c r="F16" i="20"/>
  <c r="D16" i="20"/>
  <c r="F15" i="20"/>
  <c r="D15" i="20"/>
  <c r="L13" i="20"/>
  <c r="J13" i="20"/>
  <c r="T13" i="20" s="1"/>
  <c r="R12" i="20"/>
  <c r="M13" i="20" s="1"/>
  <c r="U13" i="20" s="1"/>
  <c r="P12" i="20"/>
  <c r="P11" i="20"/>
  <c r="O11" i="20"/>
  <c r="J12" i="20" s="1"/>
  <c r="M11" i="20"/>
  <c r="L12" i="20" s="1"/>
  <c r="R10" i="20"/>
  <c r="G13" i="20" s="1"/>
  <c r="P10" i="20"/>
  <c r="I13" i="20" s="1"/>
  <c r="X13" i="20" s="1"/>
  <c r="O10" i="20"/>
  <c r="G12" i="20" s="1"/>
  <c r="M10" i="20"/>
  <c r="I12" i="20" s="1"/>
  <c r="L10" i="20"/>
  <c r="J10" i="20"/>
  <c r="I11" i="20" s="1"/>
  <c r="U9" i="24" l="1"/>
  <c r="V12" i="22"/>
  <c r="Y12" i="22" s="1"/>
  <c r="T9" i="18"/>
  <c r="P10" i="18"/>
  <c r="P20" i="18"/>
  <c r="S20" i="18" s="1"/>
  <c r="V20" i="18" s="1"/>
  <c r="T10" i="24"/>
  <c r="U12" i="27"/>
  <c r="U20" i="25"/>
  <c r="Q12" i="27"/>
  <c r="S18" i="21"/>
  <c r="V18" i="21" s="1"/>
  <c r="S8" i="21"/>
  <c r="V8" i="21" s="1"/>
  <c r="U11" i="27"/>
  <c r="P7" i="21"/>
  <c r="S7" i="21" s="1"/>
  <c r="V7" i="21" s="1"/>
  <c r="G21" i="25"/>
  <c r="T21" i="25" s="1"/>
  <c r="Q22" i="25"/>
  <c r="U21" i="25"/>
  <c r="Q21" i="25"/>
  <c r="AA10" i="22"/>
  <c r="AA12" i="22"/>
  <c r="S10" i="18"/>
  <c r="V10" i="18" s="1"/>
  <c r="S21" i="18"/>
  <c r="V21" i="18" s="1"/>
  <c r="Q11" i="27"/>
  <c r="T13" i="27"/>
  <c r="P13" i="27"/>
  <c r="G12" i="27"/>
  <c r="L13" i="27"/>
  <c r="U13" i="27" s="1"/>
  <c r="P11" i="27"/>
  <c r="S11" i="27" s="1"/>
  <c r="V11" i="27" s="1"/>
  <c r="T11" i="27"/>
  <c r="T22" i="25"/>
  <c r="P22" i="25"/>
  <c r="U22" i="25"/>
  <c r="P20" i="25"/>
  <c r="S20" i="25" s="1"/>
  <c r="V20" i="25" s="1"/>
  <c r="T20" i="25"/>
  <c r="Q20" i="25"/>
  <c r="U10" i="25"/>
  <c r="Q9" i="25"/>
  <c r="Q10" i="25"/>
  <c r="T10" i="25"/>
  <c r="P10" i="25"/>
  <c r="S10" i="25" s="1"/>
  <c r="V10" i="25" s="1"/>
  <c r="T11" i="25"/>
  <c r="P11" i="25"/>
  <c r="L11" i="25"/>
  <c r="Q11" i="25" s="1"/>
  <c r="U9" i="25"/>
  <c r="P9" i="25"/>
  <c r="S9" i="25" s="1"/>
  <c r="V9" i="25" s="1"/>
  <c r="T9" i="25"/>
  <c r="T7" i="24"/>
  <c r="T9" i="24"/>
  <c r="X9" i="24"/>
  <c r="X7" i="24"/>
  <c r="W10" i="24"/>
  <c r="S10" i="24"/>
  <c r="S7" i="24"/>
  <c r="W7" i="24"/>
  <c r="R8" i="24"/>
  <c r="X8" i="24" s="1"/>
  <c r="G9" i="24"/>
  <c r="U7" i="24"/>
  <c r="T8" i="24"/>
  <c r="G8" i="24"/>
  <c r="Z10" i="22"/>
  <c r="Z12" i="22"/>
  <c r="AA11" i="22"/>
  <c r="Z11" i="22"/>
  <c r="Z9" i="22"/>
  <c r="AA9" i="22"/>
  <c r="X10" i="20"/>
  <c r="T12" i="20"/>
  <c r="X12" i="20"/>
  <c r="T11" i="20"/>
  <c r="U12" i="20"/>
  <c r="W12" i="20"/>
  <c r="S12" i="20"/>
  <c r="W13" i="20"/>
  <c r="S13" i="20"/>
  <c r="V13" i="20" s="1"/>
  <c r="G11" i="20"/>
  <c r="S10" i="20"/>
  <c r="W10" i="20"/>
  <c r="R11" i="20"/>
  <c r="X11" i="20" s="1"/>
  <c r="T10" i="20"/>
  <c r="U10" i="20"/>
  <c r="V10" i="24" l="1"/>
  <c r="Y10" i="24" s="1"/>
  <c r="S22" i="25"/>
  <c r="V22" i="25" s="1"/>
  <c r="P21" i="25"/>
  <c r="S21" i="25" s="1"/>
  <c r="V21" i="25" s="1"/>
  <c r="T12" i="27"/>
  <c r="P12" i="27"/>
  <c r="S12" i="27" s="1"/>
  <c r="V12" i="27" s="1"/>
  <c r="Q13" i="27"/>
  <c r="S13" i="27" s="1"/>
  <c r="V13" i="27" s="1"/>
  <c r="U11" i="25"/>
  <c r="S11" i="25"/>
  <c r="V11" i="25" s="1"/>
  <c r="U8" i="24"/>
  <c r="V7" i="24"/>
  <c r="Y7" i="24" s="1"/>
  <c r="W8" i="24"/>
  <c r="S8" i="24"/>
  <c r="S9" i="24"/>
  <c r="V9" i="24" s="1"/>
  <c r="Y9" i="24" s="1"/>
  <c r="W9" i="24"/>
  <c r="V12" i="20"/>
  <c r="Y12" i="20" s="1"/>
  <c r="V10" i="20"/>
  <c r="Y10" i="20" s="1"/>
  <c r="U11" i="20"/>
  <c r="W11" i="20"/>
  <c r="S11" i="20"/>
  <c r="Y13" i="20"/>
  <c r="V8" i="24" l="1"/>
  <c r="Y8" i="24" s="1"/>
  <c r="V11" i="20"/>
  <c r="Y11" i="20" s="1"/>
</calcChain>
</file>

<file path=xl/sharedStrings.xml><?xml version="1.0" encoding="utf-8"?>
<sst xmlns="http://schemas.openxmlformats.org/spreadsheetml/2006/main" count="1552" uniqueCount="695">
  <si>
    <t>Nội dung: Đơn Nam &lt;30</t>
  </si>
  <si>
    <t>Nội dung: Đơn Nữ &lt;30</t>
  </si>
  <si>
    <t>TT</t>
  </si>
  <si>
    <t xml:space="preserve">BẢNG </t>
  </si>
  <si>
    <t>Điểm</t>
  </si>
  <si>
    <t>T</t>
  </si>
  <si>
    <t xml:space="preserve"> B</t>
  </si>
  <si>
    <t>XH</t>
  </si>
  <si>
    <t>-</t>
  </si>
  <si>
    <t>MS</t>
  </si>
  <si>
    <t>Giờ</t>
  </si>
  <si>
    <t>Ngày</t>
  </si>
  <si>
    <t>Sân</t>
  </si>
  <si>
    <t>KQ</t>
  </si>
  <si>
    <t>Nội dung: Đôi Nữ &lt;30</t>
  </si>
  <si>
    <t>Nội dung: Đôi Nam nữ &lt;30</t>
  </si>
  <si>
    <t>Nội dung: Đôi Nam  31- 35</t>
  </si>
  <si>
    <t>Nội dung: Đôi Nam &lt;30</t>
  </si>
  <si>
    <t>Nội dung: Đôi Nữ 31 - 35</t>
  </si>
  <si>
    <t>Nội dung: Đôi Nam 36 - 40</t>
  </si>
  <si>
    <t>Nội dung: Đôi Nữ 36 - 40</t>
  </si>
  <si>
    <t>Nội dung: Đôi Nam 41 - 45</t>
  </si>
  <si>
    <t>Nội dung: Đôi Nam Nữ 36 - 40</t>
  </si>
  <si>
    <t>Nội dung: Đôi Nữ 41 - 45</t>
  </si>
  <si>
    <t>Nội dung: Đôi Nam Nữ 41 - 45</t>
  </si>
  <si>
    <t>Nội dung: Đôi Nam 46 - 50</t>
  </si>
  <si>
    <t>Nội dung: Đôi Nữ 46 - 50</t>
  </si>
  <si>
    <t>Nội dung: Đôi nữ 51 - 55</t>
  </si>
  <si>
    <t>Nội dung: Đôi Nam Nữ 51 - 55</t>
  </si>
  <si>
    <t>Nội dung: Đôi nam &gt;55</t>
  </si>
  <si>
    <t>Nội dung: Đôi Nam Lãnh đạo &lt;50</t>
  </si>
  <si>
    <t>Nội dung: Đôi nam nữ Lãnh đạo &lt; 50</t>
  </si>
  <si>
    <t>Nội dung: Đôi nam LĐ &gt;51</t>
  </si>
  <si>
    <t>Nguyễn Gia Cát Lượng ( ĐH Kiến Trúc Hà Nội )</t>
  </si>
  <si>
    <t>Dương Trần Kiên ( ĐH Kiến Trúc Hà Nội )</t>
  </si>
  <si>
    <t>Lê Quang Thái ( ĐH Trà Vinh )</t>
  </si>
  <si>
    <t>Phạm Tuấn Huy ( ĐH Trà Vinh )</t>
  </si>
  <si>
    <t>Phạm Duy Khánh ( ĐH Tây Bắc )</t>
  </si>
  <si>
    <t>Nguyễn Viết Hưng ( ĐHSP HCM )</t>
  </si>
  <si>
    <t xml:space="preserve"> Dương Anh Quốc ( ĐH Duy Tân )</t>
  </si>
  <si>
    <t xml:space="preserve"> Vương Tuấn An ( ĐH Đà Lạt )</t>
  </si>
  <si>
    <t xml:space="preserve"> Cù Đức Giáp  ( Sở GDĐT Phú Thọ )</t>
  </si>
  <si>
    <t xml:space="preserve"> Hồ Anh Đức  ( Sở GDĐT Đà Nẵng )</t>
  </si>
  <si>
    <t xml:space="preserve"> Lê Thanh Tùng ( ĐH Bách Khoa Hà Nội )</t>
  </si>
  <si>
    <t xml:space="preserve"> Kiều Quang Thuyết ( ĐH Bách Khoa Hà Nội )</t>
  </si>
  <si>
    <t xml:space="preserve"> Lương Mạnh Quang ( ĐH Đồng Nai )</t>
  </si>
  <si>
    <t xml:space="preserve"> Phan Hiền Huy ( Sở GDĐT Tây Ninh )</t>
  </si>
  <si>
    <t xml:space="preserve"> Phan Nguyễn Duy Minh ( ĐH Đà Nẵng )</t>
  </si>
  <si>
    <t xml:space="preserve"> Trần Mạnh Cường ( Sở GDĐT Hoà Bình )</t>
  </si>
  <si>
    <t>Nguyễn Hoàng Giang ( Sở GDĐT Lâm Đồng )</t>
  </si>
  <si>
    <t>Lê Đình Dũng ( Sở GDĐT Đắk Lắk )</t>
  </si>
  <si>
    <t>Võ Đức Tiến ( Sở GDĐT Đắk Lắk )</t>
  </si>
  <si>
    <t>Tất Trung ( ĐH Thủ Dầu Một )</t>
  </si>
  <si>
    <t>Đặng Văn Công ( Sở GDĐT Bình Định )</t>
  </si>
  <si>
    <t>Trần Ngọc Tuyết Sang ( ĐH Đồng Nai )</t>
  </si>
  <si>
    <t>Nguyễn Thị Thu Hiền ( Sở GDĐT Đắk Lắk )</t>
  </si>
  <si>
    <t>Thái Thị Kiều Hoa ( Sở GDĐT Đắk Lắk )</t>
  </si>
  <si>
    <t>Nguyễn Thị Bảo Phúc ( Sở GDĐT Bình Định )</t>
  </si>
  <si>
    <t xml:space="preserve"> Phạm Thị Lan Phượng ( ĐH SP HCM )</t>
  </si>
  <si>
    <t xml:space="preserve"> Lê Thị Hoàng Huyền ( Sở GDĐT Lâm Đồng )</t>
  </si>
  <si>
    <t xml:space="preserve"> Lê Thị Quỳnh Châu ( Sở GDĐT Lâm Đồng )</t>
  </si>
  <si>
    <t>Nguyễn Tuấn Anh – Lê Trung Kiên ( Sở GDĐT Phú Thọ )</t>
  </si>
  <si>
    <t>Kiều Quang Thuyết -  Lê Thanh Tùng ( ĐH Bách Khoa Hà Nội )</t>
  </si>
  <si>
    <t>Trần Lý Hùng – Nguyễn Thế Lưỡng ( ĐHSP TDTT HCM )</t>
  </si>
  <si>
    <t>Phạm Minh Vượng – Nguyễn Ngọc Tú ( Sở GDĐT Điện Biên )</t>
  </si>
  <si>
    <t>Lê Quang Thái – Phạm Tuấn Huy ( ĐH Trà Vinh )</t>
  </si>
  <si>
    <t>Nguyễn Văn Hiếu – Phạm Duy Hưng ( ĐH Hoa Lư )</t>
  </si>
  <si>
    <t>Chu Đức Thuận – Nguyễn Hoàng Giang ( Sở GDĐT Lâm Đồng )</t>
  </si>
  <si>
    <t>Nguyễn Thanh Sơn – Nguyễn Ngọc Khánh ( Viện ĐH Mở Hà Nội )</t>
  </si>
  <si>
    <t xml:space="preserve"> Nguyễn Nam Trí – Dương Anh Quốc ( ĐH Duy Tân )</t>
  </si>
  <si>
    <t xml:space="preserve"> Hồ Anh Đức – Nguyễn Thương ( Sở GDĐT Đà Nẵng )</t>
  </si>
  <si>
    <t xml:space="preserve"> Nguyễn Xuân Bách – Trần Hữu Phụng ( ĐH Đà Nẵng )</t>
  </si>
  <si>
    <t xml:space="preserve"> Phan Hiền Huy – Võ Minh Tiến ( Sở GDĐT Tây Ninh )</t>
  </si>
  <si>
    <t>Nguyễn Thị Thanh Huyền – Nguyễn Hà Ngân ( Sở GDĐT Phú Thọ)</t>
  </si>
  <si>
    <t>Cù Thị Nga – Phan Minh Châu ( Cao Đẳng SP Huế )</t>
  </si>
  <si>
    <t>Nguyễn Thuỵ Thanh Hà – Lê Thị Kim Huệ ( Sở GDĐT Đắk Lắk )</t>
  </si>
  <si>
    <t>Phạm Thị Loan – Nguyễn Thị Quê ( Sở GDĐT Đà Nẵng )</t>
  </si>
  <si>
    <t>Phạm Thị Huỳnh Thuỳ Dương – Ngô Trần Thiên Hương ( ĐHSP TDTT HCM )</t>
  </si>
  <si>
    <t>Nguyễn Thị Minh Phượng – Lê Thị Quỳnh Châu ( Sở GDĐT Lâm Đồng )</t>
  </si>
  <si>
    <t>Nguyễn Tuấn Anh – Nguyễn Thị Thanh Huyền (Sở GDĐT Phú Thọ)</t>
  </si>
  <si>
    <t>Lê Trung Kiên – Nguyễn Hà Ngân ( Sở GDĐT Phú Thọ )</t>
  </si>
  <si>
    <t>Nguyễn Duy Khánh – Phan Minh Châu ( Cao Đẳng SP Huế )</t>
  </si>
  <si>
    <t>Đinh Xuân Phương – Trần Thị Dung ( Sở GDĐT Ninh Bình )</t>
  </si>
  <si>
    <t>Lương Mạnh Quang – Trần Ngọc Tuyết Sang ( ĐH Đồng Nai )</t>
  </si>
  <si>
    <t>Trần Lý Hùng – Phạm Thì Huỳnh Thuỳ Dương ( ĐHSP TDTT HCM )</t>
  </si>
  <si>
    <t>Phạm Minh Vượng – Trần Hà Phương ( Sở GDĐT Điện Biên )</t>
  </si>
  <si>
    <t>Nguyễn Ngọc Tú – Vừ Thị Mai ( Sở GDĐT Điện Biên )</t>
  </si>
  <si>
    <t>Phạm Duy Khánh – Nguyễn Thị Linh ( ĐH Tây Bắc )</t>
  </si>
  <si>
    <t xml:space="preserve"> Lê Thị Thoa – Nguyễn Ngọc Khánh ( Viện ĐH Mở Hà Nội )</t>
  </si>
  <si>
    <t xml:space="preserve"> Huỳnh Thái Hoàng Khôi – Nguyễn Thuỵ Thanh Hà ( Sở GDĐT Đắk Lắk )</t>
  </si>
  <si>
    <t xml:space="preserve"> Lê Đình Dũng – Nguyễn Thị Phương Trang ( Sở GDĐT Đắk Lắk )</t>
  </si>
  <si>
    <t xml:space="preserve"> Nguyễn Thương – Phạm Thị Loan ( Sở GDĐT Đà Nẵng )</t>
  </si>
  <si>
    <t xml:space="preserve"> Phan Đỗ Triều Sơn – Nguyễn Thị Thu ( Sở GDĐT Đà Nẵng )</t>
  </si>
  <si>
    <t xml:space="preserve"> Đặng Văn Công – Nguyễn Thị Bảo Phúc ( Sở GDĐT Bình Định )</t>
  </si>
  <si>
    <t xml:space="preserve"> Trần Hữu Phụng – Nguyễn Ngọc Quỳnh Dung ( ĐH Đà Nẵng )</t>
  </si>
  <si>
    <t xml:space="preserve"> Nguyễn Xuân Bách – Đinh Thị Thu Thảo ( ĐH Đà Nẵng )</t>
  </si>
  <si>
    <t xml:space="preserve"> Vũ Thế Dũng – Nguyễn Thị Hải Yến ( ĐH Thái Nguyên )</t>
  </si>
  <si>
    <t>Cù Đức Giáp – Nguyễn Minh Đức ( Sở GDĐT Phú Thọ )</t>
  </si>
  <si>
    <t>Đỗ Trọng Vũ – Nguyễn Trọng Quyết ( Sở GDĐT Điện Biên )</t>
  </si>
  <si>
    <t>Đinh Thành Công – Nguyễn Xuân Thuấn ( ĐH Hoa Lư )</t>
  </si>
  <si>
    <t>Nguyễn Xuân Hoàng Sinh – Trần Hoàng Anh ( ĐHSP HCM)</t>
  </si>
  <si>
    <t>Nguyễn Văn Sinh – Vũ Thế Anh ( Sở GDĐT Lâm Đồng )</t>
  </si>
  <si>
    <t xml:space="preserve"> Trần Doãn Thọ - Trần Quang Trung ( Sở GDĐT Lâm Đồng )</t>
  </si>
  <si>
    <t xml:space="preserve"> Võ Hồng Lệ - Hồ Hữu Phước ( ĐH Quảng Nam )</t>
  </si>
  <si>
    <t xml:space="preserve"> Dương Hồng Việt – Nguyễn Vũ Quang ( ĐH Thái Nguyên )</t>
  </si>
  <si>
    <t xml:space="preserve"> Võ Tiến Sỹ - Huỳnh Thái Hoàng Khôi ( Sở GDĐT Đắk Lắk )</t>
  </si>
  <si>
    <t xml:space="preserve"> Nguyễn Viết Phúc – Võ Đức Tiến ( Sở GDĐT Đắk Lắk )</t>
  </si>
  <si>
    <t xml:space="preserve"> Đặng Phạm Hữu Thảo – Trần Ngọc Duyệt ( ĐH Thủ Dầu Một )</t>
  </si>
  <si>
    <t xml:space="preserve"> Phan Phụng Ban – Nguyễn Văn Quốc Dũng ( ĐH Duy Tân )</t>
  </si>
  <si>
    <t xml:space="preserve"> Đỗ Quân Tùng – Phạm Việt Dũng ( ĐH Hàng Hải )</t>
  </si>
  <si>
    <t xml:space="preserve"> Đỗ Minh Hưng- Trần Viết Thia ( Sở GDĐT Đà Nẵng )</t>
  </si>
  <si>
    <t xml:space="preserve"> Phạm Thanh Tùng – Nguyễn Huy Hoàng Long ( Sở GDĐT Hoà Bình )</t>
  </si>
  <si>
    <t xml:space="preserve"> Phạm Quốc Việt – Trần Mạnh Cường ( Sở GDĐT Hoà Bình )</t>
  </si>
  <si>
    <t>Nguyễn Ngọc Linh – Điền Thị Chiên ( Sở GDĐT Ninh Bình )</t>
  </si>
  <si>
    <t>Nguyễn Thị Minh Châu – Trần Hà Phương ( Sở GDĐT Điện Biên )</t>
  </si>
  <si>
    <t>Phạm Thị Kim Thông – Lê Thị Hồng Thanh ( ĐH Quảng Nam )</t>
  </si>
  <si>
    <t>Đỗ Thị Phương Quỳnh – Nguyễn Thị Thu Oanh ( ĐH Thái Nguyên)</t>
  </si>
  <si>
    <t>Nguyễn Thị Quý – Lê Thị Thoa ( Viện ĐH Mở Hà Nội )</t>
  </si>
  <si>
    <t xml:space="preserve"> Nguyễn Thị Hồng Thắm – Nguyễn Thị Thuỷ ( ĐH Hàng Hải )</t>
  </si>
  <si>
    <t>Nguyễn Ngọc Quỳnh Dung – Nguyễn Thị Khánh Hồng  ( ĐH Đà Nẵng )</t>
  </si>
  <si>
    <t>Nguyễn Thị Thu Trang – Hoàng Thuỳ Linh ( Sở GDĐT Hoà Bình)</t>
  </si>
  <si>
    <t>Phan Thị Ngọc Liên – Bùi Văn Viễn ( ĐH Đông Á Đà Nẵng )</t>
  </si>
  <si>
    <t>Phạm Tiến Linh – Nguyễn Ngọc Linh ( Sở GDĐT Ninh Bình )</t>
  </si>
  <si>
    <t>Vũ Anh Tá – Điền Thị Chiên ( Sở GDĐT Ninh Bình )</t>
  </si>
  <si>
    <t>Dương Lê Bình – Trần Thị Thuý Quỳnh ( ĐH Phạm Văn Đồng )</t>
  </si>
  <si>
    <t>Nguyễn Trọng Quyết – Nguyễn Thị Minh Châu ( Sở GDĐT Điện Biên )</t>
  </si>
  <si>
    <t>Trần Hoàng Anh – Nguyễn Thị Tú ( ĐHSP HCM)</t>
  </si>
  <si>
    <t>Nguyễn Viết Hưng – Trần Thuỵ Vy ( ĐHSP HCM)</t>
  </si>
  <si>
    <t xml:space="preserve"> Trương Văn Thành – Phạm Thị Kim Thông ( ĐH Quảng Nam )</t>
  </si>
  <si>
    <t xml:space="preserve"> Nguyễn Vũ Quang – Đỗ Thị Phương Quỳnh ( ĐH Thái Nguyên )</t>
  </si>
  <si>
    <t xml:space="preserve"> Dương Hồng Việt – Nguyễn Thị Thu Oanh ( ĐH Thái Nguyên )</t>
  </si>
  <si>
    <t xml:space="preserve"> Võ Tiến Sỹ - Lê Thị Kim Huệ ( Sở GDĐT Đắk Lắk )</t>
  </si>
  <si>
    <t xml:space="preserve"> Nguyễn Viết Phúc – Lê Thị Ánh Hoa ( Sở GDĐT Đắk Lắk )</t>
  </si>
  <si>
    <t xml:space="preserve"> Đặng Phạm Hữu Thảo – Phan Nguyễn Quỳnh Anh( ĐH Thủ Dầu Một )</t>
  </si>
  <si>
    <t xml:space="preserve"> Phan Bửu Tú – Đào Thị Ngân ( ĐH Đà Lạt )</t>
  </si>
  <si>
    <t xml:space="preserve"> Đỗ Quân Tùng – Nguyễn Thị Hồng Thắm ( ĐH Hàng Hải )</t>
  </si>
  <si>
    <t xml:space="preserve"> Trần Viết Thia – Nguyễn Thị Quê ( Sở GDĐT Đà Nẵng )</t>
  </si>
  <si>
    <t xml:space="preserve"> Phạm Thanh Tùng – Nguyễn Thị Thu Trang ( Sở GDĐT Hoà Bình)</t>
  </si>
  <si>
    <t>Nguyễn Huy Hoàng Long – Hoàng Thuỳ Linh ( Sở GDĐT Hoà Bình )</t>
  </si>
  <si>
    <t>Lại Văn Phú – Phạm Tiến Thu ( Sở GDĐT Phú Thọ )</t>
  </si>
  <si>
    <t>Dương Trần Kiên – Nguyễn Gia Cát Lượng ( ĐH Kiến Trúc Hà Nội)</t>
  </si>
  <si>
    <t>Nguyễn Duy Khánh – Nguyễn Văn Thu ( Cao Đẳng SP Huế )</t>
  </si>
  <si>
    <t>Đặng Xuân Nam – Nguyễn Văn Chi ( Sở GDĐT Sơn La )</t>
  </si>
  <si>
    <t>Đặng Hoàng Minh – Ngô Văn Nin ( ĐH Trà Vinh )</t>
  </si>
  <si>
    <t>Chu Thanh Nam – Bùi Văn Hải ( Sở GDĐT Bắc Giang )</t>
  </si>
  <si>
    <t>Phan Minh Huyền Cao – Nguyễn Ngọc Quang ( Sở GDĐT Lâm Đồng )</t>
  </si>
  <si>
    <t>Vũ Tam Đăng – Nguyễn Thái Hoàng ( Sở GDĐT Đắk Lắk )</t>
  </si>
  <si>
    <t xml:space="preserve"> La Văn Thư- Võ Quốc Thành ( Sở GDĐT Bình Định )</t>
  </si>
  <si>
    <t xml:space="preserve"> Vương Tuấn An – Phan Bửu Tú ( ĐH Đà Lạt )</t>
  </si>
  <si>
    <t xml:space="preserve"> Phan Hữu Quý – Trần Ngọc Hào ( Sở GDĐT Đà Nẵng )</t>
  </si>
  <si>
    <t xml:space="preserve"> Phan Thiện Chiến – Võ Văn Út ( Sở GDĐT Tây Ninh )</t>
  </si>
  <si>
    <t xml:space="preserve"> Vương Lê Thắng – Thái Văn Tiến ( ĐH Đà Nẵng )</t>
  </si>
  <si>
    <t xml:space="preserve"> Nguyễn Lê Châu Thành – Nguyễn Ngọc Nam ( ĐH Đà Nẵng )</t>
  </si>
  <si>
    <t xml:space="preserve"> Nguyễn Thành Sơn – Nguyễn Công Dũng ( Sở GDĐT Hoà Bình )</t>
  </si>
  <si>
    <t>Vừ Thị Mai – Nguyễn Thị Huệ ( Sở GDĐT Điện Biên )</t>
  </si>
  <si>
    <t>Nguyễn Thị Xiêm – Nguyễn Thị Hồng Mai ( Sở GDĐT Sơn La )</t>
  </si>
  <si>
    <t>Trần Thị Thanh Huyền – Huỳnh Minh Như Hương ( ĐH Trà Vinh )</t>
  </si>
  <si>
    <t>Nguyễn Thị Tú – Trần Thuỵ Ngọc Minh ( ĐHSP HCM)</t>
  </si>
  <si>
    <t>Lê Thị Thu Hằng – Lê Thị Hoàng Huyền ( Sở GDĐT Lâm Đồng )</t>
  </si>
  <si>
    <t xml:space="preserve"> Hoàng Thị Thu Hương – Lê Thị Thu Thảo ( Sở GDĐT Lâm Đồng)</t>
  </si>
  <si>
    <t>Nguyễn Phạm Thanh Thảo – Lưu Thị Ánh Hoa ( Sở GDĐT Đắk Lắk)</t>
  </si>
  <si>
    <t xml:space="preserve"> Nguyễn Thị Phương Trang – Thái Thị Kiều Hoa ( Sở GDĐT Đắk Lắk )</t>
  </si>
  <si>
    <t xml:space="preserve"> Châu Thị Mỹ Chính – Nguyễn Thị Thơm ( Sở GDĐT Bình Định )</t>
  </si>
  <si>
    <t xml:space="preserve"> Hoàng Thị Vân – Nguyễn Thị Linh Phương ( Sở GDĐT Đà Nẵng )</t>
  </si>
  <si>
    <t xml:space="preserve"> Kiều Ngọc Thảo – Nguyễn Thị Trúc Hàn ( Sở GDĐT Tây Ninh )</t>
  </si>
  <si>
    <t>Võ Thị Phương Uyên – Trát Ngọc Hải ( Sở GDĐT Tây Ninh )</t>
  </si>
  <si>
    <t>Nguyễn Thế Lưỡng – Ngô Trần Thiên Hương ( ĐHSP TDTT HCM)</t>
  </si>
  <si>
    <t>Đỗ Trọng Vũ – Nguyễn Thị Huệ ( Sở GDĐT Điện Biên )</t>
  </si>
  <si>
    <t>Nguyễn Văn Chi – Nguyễn Thị Hồng Mai  ( Sở GDĐT Sơn La )</t>
  </si>
  <si>
    <t>Đặng Hoàng Minh – Trần Thị Thanh Huyền ( ĐH Trà Vinh )</t>
  </si>
  <si>
    <t>Ngô Văn Nin – Huỳnh Minh Như Hương ( ĐH Trà Vinh )</t>
  </si>
  <si>
    <t>Nguyễn Xuân Hoàng Sinh – Trần Thuỵ Ngọc Minh ( ĐHSP HCM)</t>
  </si>
  <si>
    <t>Nguyễn Ngọc Quang – Lê Thị Thu Hằng ( Sở GDĐT Lâm Đồng )</t>
  </si>
  <si>
    <t xml:space="preserve"> Phan Minh Huyền Cao – Võ Thị Minh Hường ( Sở GDĐT Lâm Đồng )</t>
  </si>
  <si>
    <t xml:space="preserve"> Võ Văn Út – Trát Ngọc Hải ( Sở GDĐT Tây Ninh )</t>
  </si>
  <si>
    <t xml:space="preserve"> Nguyễn Thanh Ten – Võ Thị Phương Uyên ( Sở GDĐT Tây Ninh )</t>
  </si>
  <si>
    <t xml:space="preserve"> Hồ Hữu Phước – Lê Thị Hồng Thanh ( ĐH Quảng Nam )</t>
  </si>
  <si>
    <t xml:space="preserve"> Nguyễn Văn Liệp – Nguyễn Thị Như Hiền ( ĐH Phenikaa)</t>
  </si>
  <si>
    <t xml:space="preserve"> Nguyễn Thanh Sơn – Nguyễn Thị Quý ( Viện ĐH Mở Hà Nội)</t>
  </si>
  <si>
    <t xml:space="preserve"> Nguyễn Thái Hoàng – Nguyễn Thị Thu Hiền ( Sở GDĐT Đắk Lắk )</t>
  </si>
  <si>
    <t xml:space="preserve"> Vũ Tam Đăng – Nguyễn Phạm Thanh Thảo ( Sở GDĐT Đắk Lắk )</t>
  </si>
  <si>
    <t xml:space="preserve"> La Văn Thư- Châu Thị Mỹ Chính ( Sở GDĐT Bình Định )</t>
  </si>
  <si>
    <t xml:space="preserve"> Võ Quốc Thành – Nguyễn Thị Thơm ( Sở GDĐT Bình Định )</t>
  </si>
  <si>
    <t xml:space="preserve"> Phan Hữu Quý – Hoàng Thị Vân ( Sở GDĐT Đà Nẵng )</t>
  </si>
  <si>
    <t xml:space="preserve"> Vương Lê Thắng – Nguyễn Thị Khánh Hồng ( ĐH Đà Nẵng )</t>
  </si>
  <si>
    <t xml:space="preserve"> Nguyễn Công Dũng – Xa Thị Mơ ( Sở GDĐT Hoà Bình )</t>
  </si>
  <si>
    <t>Đỗ Huy Bình- Nguyễn Hải Long ( Sở GDĐT Phú Thọ )</t>
  </si>
  <si>
    <t>Vũ Văn Phó – Bùi Nguyên Ngọc ( Sở GDĐT Ninh Bình )</t>
  </si>
  <si>
    <t>Dương Lê Bình – Nguyễn Văn Trương ( ĐH Phạm Văn Đồng )</t>
  </si>
  <si>
    <t>Nguyễn Văn Hạnh – Ngô Vương Thành ( Sở GDĐT Điện Biên )</t>
  </si>
  <si>
    <t>Nguyễn Văn Đông – Vũ Tiến Thành ( Sở GDĐT Lâm Đồng )</t>
  </si>
  <si>
    <t>Nguyễn Đức Nhuận – Hoàng Văn Dư ( ĐH Thái Nguyên )</t>
  </si>
  <si>
    <t>Lê Văn Thắng – Trương Thanh Toàn ( Sở GDĐT Ninh Thuận )</t>
  </si>
  <si>
    <t>Nguyễn Ngọc Kiên – Nguyễn Minh Thanh ( Sở GDĐT Đắk Lắk )</t>
  </si>
  <si>
    <t xml:space="preserve"> Cao Khắc Sinh – Nguyễn Văn Hoàn ( Sở GDĐT Đắk Lắk )</t>
  </si>
  <si>
    <t xml:space="preserve"> Bùi Chính Cương – Nguyễn Trung Dũng ( ĐH SP Hà Nội 2 )</t>
  </si>
  <si>
    <t xml:space="preserve"> Trần Quốc Hùng – Lê Vũ Đình Phi ( ĐH Đà Lạt )</t>
  </si>
  <si>
    <t xml:space="preserve"> Trương Hữu Trì – Dương Thế Hy ( ĐH Đà Nẵng )</t>
  </si>
  <si>
    <t xml:space="preserve"> Đoàn Duy Bình – Phan Đức Tuấn ( ĐH Đà Nẵng )</t>
  </si>
  <si>
    <t xml:space="preserve"> Phạm Quang Khánh – Lê Tiến Hùng ( ĐH TDTT Đà Nẵng )</t>
  </si>
  <si>
    <t xml:space="preserve"> Trần Gia Khánh – Nguyễn Khánh Ngọc ( Cơ quan Bộ GDĐT )</t>
  </si>
  <si>
    <t>Trương Đức Chinh – Hoàng Bá Khoa ( Sở GDĐT Hoà Bình )</t>
  </si>
  <si>
    <t xml:space="preserve"> Đồng Văn Bình – Phạm Văn Tịnh ( Cơ quan Bộ GDĐT )</t>
  </si>
  <si>
    <t>Huỳnh Mỹ Phượng – Võ Thị Ngọc Kiều ( ĐH Trà Vinh )</t>
  </si>
  <si>
    <t>Nguyễn Thị Gấm – Phạm Thị Lan Phượng ( ĐHSP HCM)</t>
  </si>
  <si>
    <t>Võ Thị Minh Hường – Nguyễn Thị Hương Chiều( Sở GDĐT Lâm Đồng )</t>
  </si>
  <si>
    <t>Trương Thị Tường Vân – Nguyễn Thị Cúc ( Sở GDĐT Ninh Thuận)</t>
  </si>
  <si>
    <t>Võ Thị Mỹ Trang – Ngô Thị Bích Thuỷ ( Sở GDĐT Đắk Lắk )</t>
  </si>
  <si>
    <t>Lê Thị Bé – Phạm Thị Ánh Nga ( Sở GDĐT Đà Nẵng )</t>
  </si>
  <si>
    <t>Bùi Thị Hoài Kim Ngân – Ngần Thu Hà ( Sở GDĐT Hoà Bình )</t>
  </si>
  <si>
    <t>Đỗ Huy Bình – Hán Thị Thuý Lan ( Sở GDĐT Phú Thọ )</t>
  </si>
  <si>
    <t>Nguyễn Văn Thu – Cù Thị Nga ( Cao Đẳng SP Huế )</t>
  </si>
  <si>
    <t>Vũ Văn Phó – Phạm Thị Chi ( Sở GDĐT Ninh Bình )</t>
  </si>
  <si>
    <t>Nguyễn Văn Hạnh – Nông Thị Lý ( Sở GDĐT Điện Biên )</t>
  </si>
  <si>
    <t>Đặng Xuân Nam – Nguyễn Thị Xiêm ( Sở GDĐT Sơn La )</t>
  </si>
  <si>
    <t>Nguyễn Văn Sáu – Võ Thị Ngọc Kiều ( ĐH Trà Vinh )</t>
  </si>
  <si>
    <t>Chu Thanh Nam – Nguyễn Thị Út ( Sở GDĐT Bắc Giang )</t>
  </si>
  <si>
    <t xml:space="preserve"> Nguyễn Văn Hồng – Nguyễn Thị Gấm ( ĐHSP HCM)</t>
  </si>
  <si>
    <t xml:space="preserve"> Vũ Tiến Thành – Nguyễn Thị Hương Chiều ( Sở GDĐT Lâm Đồng)</t>
  </si>
  <si>
    <t xml:space="preserve"> Nguyễn Văn Đông – Trần Thị Thu Sương ( Sở GDĐT Lâm Đồng )</t>
  </si>
  <si>
    <t xml:space="preserve"> Nguyễn Văn Hoàn – Ngô Thị Bích Thuỷ ( Sở GDĐT Đắk Lắk )</t>
  </si>
  <si>
    <t xml:space="preserve"> Cao Khắc Sinh – Võ Thị Mỹ Trang ( Sở GDĐT Đắk Lắk )</t>
  </si>
  <si>
    <t xml:space="preserve"> Trần Quốc Hùng – Nguyễn Thị Khánh Hoà ( ĐH Đà Lạt )</t>
  </si>
  <si>
    <t xml:space="preserve"> Trần Ngọc Hào – Lê Thị Bé ( Sở GDĐT Đà Nẵng )</t>
  </si>
  <si>
    <t xml:space="preserve"> Phan Thiện Chiến – Chu Thị Anh Thơ ( Sở GDĐT Tây Ninh )</t>
  </si>
  <si>
    <t xml:space="preserve"> Nguyễn Mạnh Cường – Phan Thị Thanh Hà ( ĐH TDTT Đà Nẵng)</t>
  </si>
  <si>
    <t xml:space="preserve"> Nguyễn Tiến Phúc – Bùi Thị Kim Thuý ( Cơ quan Bộ GDĐT )</t>
  </si>
  <si>
    <t xml:space="preserve"> Hoàng Bá Khoa – Ngần Thu Hà ( Sở GDĐT Hoà Bình )</t>
  </si>
  <si>
    <t xml:space="preserve"> Đinh Ngọc Sơn – Bùi Thị Hoài Kim Ngân ( Sở GDĐT Hoà Bình )</t>
  </si>
  <si>
    <t>Hoàng Văn Dư – Đặng Kim Mai ( ĐH Thái Nguyên )</t>
  </si>
  <si>
    <t>Hán Thị Thuý Lan – Nguyễn Thị Minh Hoa ( Sở GDĐT Phú Thọ )</t>
  </si>
  <si>
    <t>Hà Thị Bình – Cầm Thị Mai Phượng ( Sở GDĐT Sơn La )</t>
  </si>
  <si>
    <t>Đặng Thị Sợi – Nguyễn Thị Hương Lan ( ĐH Tây Bắc )</t>
  </si>
  <si>
    <t>Dương Thị Hồng Nụ - Nguyễn Thị Út ( Sở GDĐT Bắc Giang )</t>
  </si>
  <si>
    <t>Phạm Hồng Huệ - Trần Thị Thu Sương ( Sở GDĐT Lâm Đồng )</t>
  </si>
  <si>
    <t>Trần Thị Hoa – Nguyễn Thị Bảo Bình ( Sở GDĐT Đắk Lắk )</t>
  </si>
  <si>
    <t>Lê Thị Thu Hà – Đỗ Thị Sen ( Sở GDĐT Hoà Bình )</t>
  </si>
  <si>
    <t>Nội dung: Đôi nam nữ 46 -50</t>
  </si>
  <si>
    <t>Ngô Vương Thành – Nguyễn Thị Hiền ( Sở GDĐT Điện Biên )</t>
  </si>
  <si>
    <t>Phạm Văn Ngọc - Đặng Thị Sợi ( ĐH Tây Bắc )</t>
  </si>
  <si>
    <t>Trần Đăng Trọng – Nguyễn Thị Bảo Bình ( Sở GDĐT Đắk Lắk )</t>
  </si>
  <si>
    <t>Phạm Lê Nghĩa – Trần Thị Hoa ( Sở GDĐT Đắk Lắk )</t>
  </si>
  <si>
    <t>Trường Công Khanh – Lê Thị Hồng Liên ( Sở GDĐT Đà Nẵng )</t>
  </si>
  <si>
    <t>Trương Hữu Trì - Nguyễn Hữu Tâm Thu ( ĐH Đà Nẵng )</t>
  </si>
  <si>
    <t>Nguyễn Đức Lợi – Lê Thị Thu Hà ( Sở GDĐT Hoà Bình )</t>
  </si>
  <si>
    <t>Nội dung: Đôi Nam 51 - 55</t>
  </si>
  <si>
    <t>Trần Thanh Hải – Nguyễn Thị Nhung ( Sở GDĐT Điện Biên )</t>
  </si>
  <si>
    <t>Trần Anh Dũng – Nguyễn Thị Hương Lan ( ĐH Tây Bắc )</t>
  </si>
  <si>
    <t>Nguyễn Văn Hùng – Phạm Hồng Huệ ( Sở GDĐT Lâm Đồng )</t>
  </si>
  <si>
    <t>Nguyễn Hoàng – Nguyễn Thị Thanh Hải ( Sở GDĐT Ninh Thuận )</t>
  </si>
  <si>
    <t>Nguyễn Văn Hùng – Phạm Thị Ánh Nga ( Sở GDĐT Đà Nẵng )</t>
  </si>
  <si>
    <t>Trần Văn Châu – Nguyễn Thị Hường ( ĐH Đà Nẵng )</t>
  </si>
  <si>
    <t>Nội dung: Đôi Nam Nữ 31 - 35</t>
  </si>
  <si>
    <t>Lê Thanh Huy (ĐHĐN)</t>
  </si>
  <si>
    <t>Nguyễn Hữu Tâm Thu - Nguyễn Thị Hường (ĐHĐN)</t>
  </si>
  <si>
    <t>Phạm Đức Hà ( ĐH Y Dược Thái Bình )</t>
  </si>
  <si>
    <t>Ninh Thái Sơn ( ĐH Y Dược Thái Bình )</t>
  </si>
  <si>
    <t>Trần Quang Trung ( Sở GDĐT Lâm Đồng )</t>
  </si>
  <si>
    <t>Phan Đỗ Triều Sơn ( Sở GDĐT Đà Nẵng )</t>
  </si>
  <si>
    <t>X</t>
  </si>
  <si>
    <t>Đào Thị Ngân (ĐH Đà Lạt)</t>
  </si>
  <si>
    <t>Nguyễn Thị Dung ( ĐH Y Dược Thái Bình )</t>
  </si>
  <si>
    <t>x</t>
  </si>
  <si>
    <t>Trần Thị Dung - Phạm Thị Chi (Sở GD&amp;ĐT Ninh Bình)</t>
  </si>
  <si>
    <t>Đào Minh Trị - Nguyễn Thị Dung ( ĐH Y Dược Thái Bình )</t>
  </si>
  <si>
    <t>Nguyễn Văn Sinh - Lê Thu Thảo ( Sở GDĐT Lâm Đồng )</t>
  </si>
  <si>
    <t>Trần Doãn Thọ – Nguyễn Thị Quỳnh Đoan ( Sở GDĐT Lâm Đồng )</t>
  </si>
  <si>
    <t xml:space="preserve"> Võ Nguyễn Thành Khang – Nguyễn Thanh Ten( Sở GDĐT Tây Ninh )</t>
  </si>
  <si>
    <t>Phan Nguyễn Quỳnh Anh – Võ Thị Hồng Thắm ( ĐH Thủ Dầu Một)</t>
  </si>
  <si>
    <t>Nguyễn Thị Thu Hồng- Lê Thị Ngọc Mai ( ĐH SP Hà Nội 2 )</t>
  </si>
  <si>
    <t xml:space="preserve"> Vũ Thế Anh – Hoàng Thị Thu Hương ( Sở GDĐT Lâm Đồng )</t>
  </si>
  <si>
    <t>Chu Đức Thuận - Nguyễn Thị Minh Phượng ( Sở GDĐT Lâm Đồng )</t>
  </si>
  <si>
    <t>Phạm Việt Dũng – Nguyễn Thị Thuỷ ( ĐH Hàng Hải )</t>
  </si>
  <si>
    <t xml:space="preserve"> Đỗ Minh Hưng – Nguyễn Thị Linh Phương ( Sở GDĐT Đà Nẵng )</t>
  </si>
  <si>
    <t>Nguyễn Trung Dũng - Lê Thị Ngọc Mai (ĐH SP Hà Nội 2)</t>
  </si>
  <si>
    <t>Bùi Chính Cương - Nguyễn Thị Thu Hồng (ĐH SP Hà Nội 2)</t>
  </si>
  <si>
    <t>Phan Thị Thủy Tiên - Võ Thị Hồng Duyên (ĐH Duy Tân)</t>
  </si>
  <si>
    <t xml:space="preserve"> Trần Ngọc Duyệt – Võ Thị Hồng Thắm ( ĐH Thủ Dầu Một)</t>
  </si>
  <si>
    <t>Bùi Văn Hải - Dương Thị Hồng Nụ (Sở GD&amp; ĐT Bắc Giang)</t>
  </si>
  <si>
    <t>Nguyễn Mạnh Hùng - Nguyễn Thị Hường (ĐH SP Thái Nguyên)</t>
  </si>
  <si>
    <t xml:space="preserve"> Trương Thanh Toàn – Trương Thị Tường Vân ( Sở GDĐT Ninh Thuận )</t>
  </si>
  <si>
    <t xml:space="preserve"> Lê Văn Thắng – Nguyễn Thị Cúc ( Sở GDĐT Ninh Thuận )</t>
  </si>
  <si>
    <t>Nguyễn Hải Long – Nguyễn Thị Minh Hoa ( Sở GDĐT Phú Thọ )</t>
  </si>
  <si>
    <t>Bùi Văn Sung – Đỗ Thị Sen ( Sở GDĐT Hoà Bình )</t>
  </si>
  <si>
    <t>Nguyễn Thanh Liêm - Dương Thị Diên Hồng (CĐ SP Tây Ninh)</t>
  </si>
  <si>
    <t xml:space="preserve"> Đào Minh Trị - Phạm Đức Hà  ĐH Y Dược Thái Bình )</t>
  </si>
  <si>
    <t>Đôi nam nữ LĐ &gt; 51</t>
  </si>
  <si>
    <t>9g00</t>
  </si>
  <si>
    <t>9g00 ngày 02/11</t>
  </si>
  <si>
    <t>9g35 ngày 02/11</t>
  </si>
  <si>
    <t>09g35</t>
  </si>
  <si>
    <t>09g35 ngày 2/11</t>
  </si>
  <si>
    <t>10g10 ngày 2/11</t>
  </si>
  <si>
    <t>10g10</t>
  </si>
  <si>
    <t>BẢNG B</t>
  </si>
  <si>
    <t>BẢNG A</t>
  </si>
  <si>
    <t>14h00 ngày 2/11</t>
  </si>
  <si>
    <t>14g35 ngày 2/11</t>
  </si>
  <si>
    <t>15g10</t>
  </si>
  <si>
    <t>08g00 ngày 3/11</t>
  </si>
  <si>
    <t>08g35</t>
  </si>
  <si>
    <t>08g35 ngày 3/11</t>
  </si>
  <si>
    <t>09g10 ngày 3/11</t>
  </si>
  <si>
    <t>09g45 ngày 3/11</t>
  </si>
  <si>
    <t>09g45</t>
  </si>
  <si>
    <t>10g20 ngày 3/11</t>
  </si>
  <si>
    <t>10g55 ngày 3/11</t>
  </si>
  <si>
    <t>10g55</t>
  </si>
  <si>
    <t>Chung kết</t>
  </si>
  <si>
    <t>18g00 ngày 3/11</t>
  </si>
  <si>
    <t>18g00</t>
  </si>
  <si>
    <t>18g35 ngày 3/11</t>
  </si>
  <si>
    <t>19g10 ngày 3/11</t>
  </si>
  <si>
    <t>19g45</t>
  </si>
  <si>
    <t>19g45 ngày 3/11</t>
  </si>
  <si>
    <t>20g20 ngày 3/11</t>
  </si>
  <si>
    <t>08g00 ngày 4/11</t>
  </si>
  <si>
    <t>08g00</t>
  </si>
  <si>
    <t>08g35 ngày 4/11</t>
  </si>
  <si>
    <t>09g10 ngày 4/11</t>
  </si>
  <si>
    <t>09g45 ngày 4/11</t>
  </si>
  <si>
    <t>10g20 ngày 4/11</t>
  </si>
  <si>
    <t>18g00 ngày 4/11</t>
  </si>
  <si>
    <t>18g35 ngày 4/11</t>
  </si>
  <si>
    <t>18g35</t>
  </si>
  <si>
    <t>19g10 ngày 4/11</t>
  </si>
  <si>
    <t>19g10</t>
  </si>
  <si>
    <t>Chú ý: Ban tổ chức có thể thay đổi Lịch thi đấu để phù hợp với sức khỏe của VĐV</t>
  </si>
  <si>
    <t>Lê Trọng Tuấn – Lê Thị Mỹ</t>
  </si>
  <si>
    <t xml:space="preserve">Võ Đình Hợp – Lê Thị Hải Anh </t>
  </si>
  <si>
    <t xml:space="preserve">Trần Đình Liêm - Nguyễn Thị Bích Thu </t>
  </si>
  <si>
    <t>ĐH Dự bị Trung ương</t>
  </si>
  <si>
    <t>ĐH Đà Nẵng</t>
  </si>
  <si>
    <t>Trần Thanh Vân – Nguyễn Tất Thắng</t>
  </si>
  <si>
    <t xml:space="preserve">Nguyễn Quốc Tiến – Lương Xuân Hiến </t>
  </si>
  <si>
    <t>Phạm Tuấn Anh – Nguyễn Tiến Phúc</t>
  </si>
  <si>
    <t>08g00 ngày 5/11</t>
  </si>
  <si>
    <t>08g35 ngày 5/11</t>
  </si>
  <si>
    <t>09g10 ngày 5/11</t>
  </si>
  <si>
    <t>09g10</t>
  </si>
  <si>
    <t>10g20 ngày 5/11</t>
  </si>
  <si>
    <t>18g00 ngày 5/11</t>
  </si>
  <si>
    <t>18g35 ngày 5/11</t>
  </si>
  <si>
    <t>19g10 ngày 5/11</t>
  </si>
  <si>
    <t>19g45 ngày 5/11</t>
  </si>
  <si>
    <t>20g20 ngày 5/11</t>
  </si>
  <si>
    <t>20g20</t>
  </si>
  <si>
    <t>08g00 ngày 6/11</t>
  </si>
  <si>
    <t>08g35 ngày 6/11</t>
  </si>
  <si>
    <t>09g10 ngày 6/11</t>
  </si>
  <si>
    <t>09g45 ngày 6/11</t>
  </si>
  <si>
    <t>10g20 ngày 6/11</t>
  </si>
  <si>
    <t>18g00 ngày 6/11</t>
  </si>
  <si>
    <t>Trần Việt Thắng -  Lê Thị Thanh Mai</t>
  </si>
  <si>
    <t>Nguyễn Duy Hoàng – Cầm Thị Mai Phượng</t>
  </si>
  <si>
    <t xml:space="preserve">Lưu Tiến Quang - Nguyễn Thị Hương </t>
  </si>
  <si>
    <t xml:space="preserve">Hoàng Tuấn Anh - Phạm Thị Hồng </t>
  </si>
  <si>
    <t>ĐH Quốc gia Tp HCM</t>
  </si>
  <si>
    <t xml:space="preserve">Sở GDĐT Sơn La </t>
  </si>
  <si>
    <t>Sở GD&amp;ĐT Đắk Lắk</t>
  </si>
  <si>
    <t>Sở GD&amp;ĐT Lâm Đồng</t>
  </si>
  <si>
    <t>Mai Xuân Trường – Hà Trần Phương</t>
  </si>
  <si>
    <t xml:space="preserve"> Sái Công Hồng – Nguyễn Tiến Dũng </t>
  </si>
  <si>
    <t>Lê Quang Trường – Nguyễn Tự Cường</t>
  </si>
  <si>
    <t xml:space="preserve"> ĐHSP Thái Nguyên</t>
  </si>
  <si>
    <t>Cơ quan Bộ GDĐT</t>
  </si>
  <si>
    <t xml:space="preserve">Sở GDĐT Đắk Lắk </t>
  </si>
  <si>
    <t xml:space="preserve">Hoàng Tuấn Anh – Cao Anh Tuấn </t>
  </si>
  <si>
    <t xml:space="preserve">Trịnh Việt Phương – Vi Đức Quảng </t>
  </si>
  <si>
    <t xml:space="preserve"> Đinh Ngọc Sơn – Trương Đức Chinh </t>
  </si>
  <si>
    <t xml:space="preserve">Sở GDĐT Lâm Đồng </t>
  </si>
  <si>
    <t>Sở GDĐT Phú Thọ</t>
  </si>
  <si>
    <t>Sở GDĐT Hoà Bình</t>
  </si>
  <si>
    <t xml:space="preserve">Phùng Chí Cường – Bế Trung Anh </t>
  </si>
  <si>
    <t xml:space="preserve">Phan Bảo An – Huỳnh Văn Kỳ </t>
  </si>
  <si>
    <t xml:space="preserve"> Học Viện Dân Tộc</t>
  </si>
  <si>
    <t>BẢNG  B</t>
  </si>
  <si>
    <t>BẢNG C</t>
  </si>
  <si>
    <t xml:space="preserve"> ĐH Thái Nguyên</t>
  </si>
  <si>
    <t>ĐH Y Dược Thái Bình</t>
  </si>
  <si>
    <t xml:space="preserve">Cơ quan Bộ GDĐT </t>
  </si>
  <si>
    <t>Võ Đình Hợp – Lê Viết Chung</t>
  </si>
  <si>
    <t xml:space="preserve">Bùi Anh Tuấn – Trần Tam Hổ </t>
  </si>
  <si>
    <t>Sở GDĐT Tây Ninh</t>
  </si>
  <si>
    <t>Bùi Vĩ Đại – Phạm Văn Trọng</t>
  </si>
  <si>
    <t xml:space="preserve">Bùi Văn Sung – Dương Ngọc Thành </t>
  </si>
  <si>
    <t xml:space="preserve">Trịnh Minh Trường – Nguyễn Đại Dương </t>
  </si>
  <si>
    <t>Trần Văn Châu - Trần Văn Huệ</t>
  </si>
  <si>
    <t>Đại học Đà Nẵng</t>
  </si>
  <si>
    <t>Hồ Văn Hoàng Ân – Nguyễn Thanh Liêm</t>
  </si>
  <si>
    <t xml:space="preserve">ĐH Y Thái Bình </t>
  </si>
  <si>
    <t xml:space="preserve"> Cơ quan Bộ GDĐT </t>
  </si>
  <si>
    <t xml:space="preserve"> Cao đẳng SP Tây Ninh</t>
  </si>
  <si>
    <t xml:space="preserve">Lê Thị Hồng Hà – Phạm Thị Lệ Hằng </t>
  </si>
  <si>
    <t xml:space="preserve">Hoàng Thị Tú – Vương Thị Kim Yến </t>
  </si>
  <si>
    <t xml:space="preserve">Nông Thị Lý – Nguyễn Thị Nhung </t>
  </si>
  <si>
    <t xml:space="preserve">Phan Thị Thanh – Lê Thị Hồng Liên </t>
  </si>
  <si>
    <t>ĐHSP HCM</t>
  </si>
  <si>
    <t>ĐHSP Thái Nguyên</t>
  </si>
  <si>
    <t>Sở GDĐT Điện Biên</t>
  </si>
  <si>
    <t>Sở GDĐT Đà Nẵng</t>
  </si>
  <si>
    <t>Nguyễn Khắc Hải – Trần Thanh Hải</t>
  </si>
  <si>
    <t>Trần Anh Dũng – Phạm Văn Ngọc</t>
  </si>
  <si>
    <t xml:space="preserve">Triệu Quang Việt – Nguyễn Công Bình </t>
  </si>
  <si>
    <t>ĐH Tây Bắc</t>
  </si>
  <si>
    <t>ĐH Thái Nguyên</t>
  </si>
  <si>
    <t>Hồ Mạnh Hùng – Trương Chí Vỹ</t>
  </si>
  <si>
    <t xml:space="preserve">Lê Văn Đương – Lê Hồng Tâm </t>
  </si>
  <si>
    <t xml:space="preserve">Nguyễn Văn Hùng – Trần Hầu </t>
  </si>
  <si>
    <t xml:space="preserve"> ĐH Đà Nẵng</t>
  </si>
  <si>
    <t>ĐH Phạm Văn Đồng</t>
  </si>
  <si>
    <t>Sở GDĐT Lâm Đồng</t>
  </si>
  <si>
    <t>18g35 ngày 6/11</t>
  </si>
  <si>
    <t>14g00 ngày 7/11</t>
  </si>
  <si>
    <t>19g45 ngày 6/11</t>
  </si>
  <si>
    <t>08g00 ngày 7/11</t>
  </si>
  <si>
    <t>14g35 ngày 7/11</t>
  </si>
  <si>
    <t>10g20</t>
  </si>
  <si>
    <t>7/11/2019</t>
  </si>
  <si>
    <t>14g35</t>
  </si>
  <si>
    <t>BK1: Nhất A - Nhất B</t>
  </si>
  <si>
    <t xml:space="preserve"> 15g45 ngày 7/11</t>
  </si>
  <si>
    <t xml:space="preserve"> 14g00 ngày 7/11</t>
  </si>
  <si>
    <t>BK2: Nhất C - Nhì A</t>
  </si>
  <si>
    <t>09g10 ngày 5/11: Chung kết</t>
  </si>
  <si>
    <t>19g10 ngày 4/11: Chung kết</t>
  </si>
  <si>
    <t>14g00 ngày 7/11: Chung kết</t>
  </si>
  <si>
    <t>09g45 ngày 7/11: Chung kết</t>
  </si>
  <si>
    <t>18g00 ngày 4/11: Chung kết</t>
  </si>
  <si>
    <t>18g35 ngày 5/11: Chung kết</t>
  </si>
  <si>
    <t>14g35 ngày 7/11: Chung kết</t>
  </si>
  <si>
    <t xml:space="preserve">Phan Minh Tùng – Phan Văn Minh </t>
  </si>
  <si>
    <t>Nguyễn Đức Lợi – Đinh Công Tâm</t>
  </si>
  <si>
    <t>Trần Đăng Trọng – Phạm Lê Nghĩa</t>
  </si>
  <si>
    <t>Trần Văn Tiên – Đoàn Văn Sơn</t>
  </si>
  <si>
    <t xml:space="preserve"> Sở GDĐT Đắk Lắk</t>
  </si>
  <si>
    <t>ĐH SP Hà Nội 2</t>
  </si>
  <si>
    <t>19g45 ngày 3/11: Chung kết: Nhất A - Nhất B</t>
  </si>
  <si>
    <t>18g00 ngày 3/11: Chung kết: Nhất A - Nhất B</t>
  </si>
  <si>
    <t>09g45 ngày 5/11</t>
  </si>
  <si>
    <t>Võ Nguyễn Thành Khang (Sở GDĐT Tây Ninh)</t>
  </si>
  <si>
    <t>Trị + Hà (2-0)</t>
  </si>
  <si>
    <t>Anh + Kiên (0-2)</t>
  </si>
  <si>
    <t>Hùng + Lưỡng (2-1)</t>
  </si>
  <si>
    <t>Vượng + Tú (Điện Biên)</t>
  </si>
  <si>
    <t>Đức + Thương (2-0)</t>
  </si>
  <si>
    <t>Thanh + Sơn</t>
  </si>
  <si>
    <t xml:space="preserve">Thuyết + Tùng </t>
  </si>
  <si>
    <t>Hiếu + Hưng</t>
  </si>
  <si>
    <t>Phượng + Châu (2-0)</t>
  </si>
  <si>
    <t>Dung + Chi</t>
  </si>
  <si>
    <t>Huyền + Ngân (2-0)</t>
  </si>
  <si>
    <t>Loan + Quê (2-0)</t>
  </si>
  <si>
    <t>Phó + Ngọc</t>
  </si>
  <si>
    <t>Đông + Thành</t>
  </si>
  <si>
    <t>Thắng + Toàn (2-0)</t>
  </si>
  <si>
    <t>Cương + Dũng (2-0)</t>
  </si>
  <si>
    <t>Bình + Trương</t>
  </si>
  <si>
    <t>Trang + Thủy (2-0)</t>
  </si>
  <si>
    <t>Hường + Chiều (2-0)</t>
  </si>
  <si>
    <t>Ngân + Hà (2-0)</t>
  </si>
  <si>
    <t>Phó + Ngọc (2-0)</t>
  </si>
  <si>
    <t>Bé + Nga</t>
  </si>
  <si>
    <t>Vũ Anh Tá – Phạm Tiến Linh ( Sở GDĐT Ninh Bình )</t>
  </si>
  <si>
    <t>Vượng + Tú (2-0)</t>
  </si>
  <si>
    <t>Thuyết + Tùng (1-2)</t>
  </si>
  <si>
    <t>Dung + Chi (2-0)</t>
  </si>
  <si>
    <t>15g35 ngày 2/11</t>
  </si>
  <si>
    <t>Trì + Hy (2-0)</t>
  </si>
  <si>
    <t>Hạnh + Thành (2-0)</t>
  </si>
  <si>
    <t>Khánh + Hùng (2-0)</t>
  </si>
  <si>
    <t>Chinh + Khoa (2-0)</t>
  </si>
  <si>
    <t>Nhuận + Dư (2-0)</t>
  </si>
  <si>
    <t>Tú + Minh (2-0)</t>
  </si>
  <si>
    <t>Vũ + Quyết (2-0)</t>
  </si>
  <si>
    <t>Phúc + Tiến (2-0)</t>
  </si>
  <si>
    <t>Trang + Linh (2-0)</t>
  </si>
  <si>
    <t>Dung + Hồng (2-0)</t>
  </si>
  <si>
    <t>Quỳnh + Oanh (2-0)</t>
  </si>
  <si>
    <t>Phó + Ngọc (2-1)</t>
  </si>
  <si>
    <t>Lệ + Phước (2-0)</t>
  </si>
  <si>
    <t>Linh + Chiên (2-1)</t>
  </si>
  <si>
    <t>Thắm + Thủy (2-0)</t>
  </si>
  <si>
    <t>Việt + Quang (2-0)</t>
  </si>
  <si>
    <t>Hạnh + Lý (2-0)</t>
  </si>
  <si>
    <t>Phó + Chi (2-0)</t>
  </si>
  <si>
    <t>Phúc + Thúy (2-0)</t>
  </si>
  <si>
    <t>Hoàn + Thủy (2-0)</t>
  </si>
  <si>
    <t>Bình + Lan (2-0)</t>
  </si>
  <si>
    <t>Chiến + Thơ (2-0)</t>
  </si>
  <si>
    <t>Nam + Út (2-0)</t>
  </si>
  <si>
    <t>Giáp + Đức (2-0)</t>
  </si>
  <si>
    <t>Việt + Cường (2-0)</t>
  </si>
  <si>
    <t>Sỹ + Khôi (2-0)</t>
  </si>
  <si>
    <t>Công + Thuấn (2-0)</t>
  </si>
  <si>
    <t>Tùng + Dũng (2-1)</t>
  </si>
  <si>
    <t>Tùng + Long (2-0)</t>
  </si>
  <si>
    <t>Loan + Quê (2-1)</t>
  </si>
  <si>
    <t>Nhất: Phạm Thị Loan – Nguyễn Thị Quê ( Sở GDĐT Đà Nẵng )</t>
  </si>
  <si>
    <t>Nhì: Trần Thị Dung - Phạm Thị Chi (Sở GD&amp;ĐT Ninh Bình)</t>
  </si>
  <si>
    <t>Ba: Nguyễn Thị Minh Phượng – Lê Thị Quỳnh Châu ( Sở GDĐT Lâm Đồng )
Nguyễn Thị Thanh Huyền – Nguyễn Hà Ngân ( Sở GDĐT Phú Thọ)</t>
  </si>
  <si>
    <t>Nhất : Phạm Tuấn Anh – Nguyễn Tiến Phúc (Cơ quan Bộ GDĐT )</t>
  </si>
  <si>
    <t>Nhì: Võ Đình Hợp – Lê Viết Chung (ĐH Đà Nẵng)</t>
  </si>
  <si>
    <t>Bùi Anh Tuấn – Trần Tam Hổ (Sở GDĐT Tây Ninh)</t>
  </si>
  <si>
    <t>Nam + Xiêm (2-0)</t>
  </si>
  <si>
    <t>Bình + Lan (2-1)</t>
  </si>
  <si>
    <t xml:space="preserve">       Nguyễn Văn Hùng – Trần Hầu (Sở GDĐT Lâm Đồng)</t>
  </si>
  <si>
    <t>Tùng + Dũng (2-0)</t>
  </si>
  <si>
    <t>Khánh + Linh (2-0)</t>
  </si>
  <si>
    <t>Sỹ + Khôi (2-1)</t>
  </si>
  <si>
    <t>Việt + Cường (2-1)</t>
  </si>
  <si>
    <t>Trị + Dung (2-0)</t>
  </si>
  <si>
    <t>Dũng + Yến (2-0)</t>
  </si>
  <si>
    <t>Vượng + Phương (2-0)</t>
  </si>
  <si>
    <t>Thương + Loan (2-0)</t>
  </si>
  <si>
    <t>Khôi + Hà (2-0)</t>
  </si>
  <si>
    <t>Anh + Huyền (2-0)</t>
  </si>
  <si>
    <t>Tú + Mai (2-0)</t>
  </si>
  <si>
    <t>Nhì: Phạm Minh Vượng – Nguyễn Ngọc Tú ( Sở GDĐT Điện Biên )</t>
  </si>
  <si>
    <t>Đồng hạng ba: Kiều Quang Thuyết -  Lê Thanh Tùng ( ĐH Bách Khoa Hà Nội )</t>
  </si>
  <si>
    <t>Nhất: Bùi Thị Hoài Kim Ngân – Ngần Thu Hà ( Sở GDĐT Hoà Bình )</t>
  </si>
  <si>
    <t>Nhì: Võ Thị Mỹ Trang – Ngô Thị Bích Thuỷ ( Sở GDĐT Đắk Lắk )</t>
  </si>
  <si>
    <t>Đồng hạng ba: Võ Thị Minh Hường – Nguyễn Thị Hương Chiều( Sở GDĐT Lâm Đồng )</t>
  </si>
  <si>
    <t>Đồng hạng Ba: Nguyễn Quốc Tiến – Lương Xuân Hiến (ĐH Y Dược Thái Bình)</t>
  </si>
  <si>
    <t>Nhất: Nguyễn Khắc Hải – Trần Thanh Hải (Sở GDĐT Điện Biên)</t>
  </si>
  <si>
    <t>Nhì: Lê Văn Đương – Lê Hồng Tâm (ĐH Phạm Văn Đồng)</t>
  </si>
  <si>
    <t>Chung kết: Nguyễn Khắc Hải – Trần Thanh Hải- Lê Văn Đương – Lê Hồng Tâm: 2 - 0</t>
  </si>
  <si>
    <t xml:space="preserve"> Nhất: Đào Minh Trị - Phạm Đức Hà  (ĐH Y Dược Thái Bình )</t>
  </si>
  <si>
    <t>Đồng hạng Ba: Triệu Quang Việt – Nguyễn Công Bình (ĐH Thái Nguyên)</t>
  </si>
  <si>
    <t>Chung kết: Phạm Tuấn Anh – Nguyễn Tiến Phúc - Võ Đình Hợp – Lê Viết Chung: 2 - 0</t>
  </si>
  <si>
    <t>Sơn + Dũng (2-0)</t>
  </si>
  <si>
    <t>Thắng + Tiến (2-0)</t>
  </si>
  <si>
    <t>Nam + Chi (2-0)</t>
  </si>
  <si>
    <t>Kiên + Lượng (2-0)</t>
  </si>
  <si>
    <t>Chiến + Út (2-0)</t>
  </si>
  <si>
    <t>Nhì: Bùi Văn Sung – Dương Ngọc Thành (Sở GDĐT Hoà Bình)</t>
  </si>
  <si>
    <t>Đồng Hạng Ba: Bùi Vĩ Đại – Phạm Văn Trọng (ĐH Y Thái Bình )</t>
  </si>
  <si>
    <t xml:space="preserve">                         Trần Văn Châu - Trần Văn Huệ (Đại học Đà Nẵng)</t>
  </si>
  <si>
    <t>Thư + Thành (2-1)</t>
  </si>
  <si>
    <t>Đăng + Hoàng (2-0)</t>
  </si>
  <si>
    <t>Linh + Chiên (2-0)</t>
  </si>
  <si>
    <t>Tú + Mai (2-1)</t>
  </si>
  <si>
    <t>Nhất: Trịnh Minh Trường – Nguyễn Đại Dương (Cơ quan Bộ GDĐT)</t>
  </si>
  <si>
    <t>Thảo + Hàn (2-0)</t>
  </si>
  <si>
    <t>Uyên + Hải (2-0)</t>
  </si>
  <si>
    <t>Hằng + Huyền (2-0)</t>
  </si>
  <si>
    <t>Thảo + Hoa (2-0)</t>
  </si>
  <si>
    <t>Nhất: Nguyễn Văn Hạnh – Ngô Vương Thành ( Sở GDĐT Điện Biên )</t>
  </si>
  <si>
    <t>Nhì:  Phạm Quang Khánh – Lê Tiến Hùng ( ĐH TDTT Đà Nẵng )</t>
  </si>
  <si>
    <t xml:space="preserve">                              Trương Đức Chinh – Hoàng Bá Khoa ( Sở GDĐT Hoà Bình )</t>
  </si>
  <si>
    <t>Đồng Hạng Ba:   Vũ Văn Phó – Bùi Nguyên Ngọc ( Sở GDĐT Ninh Bình )</t>
  </si>
  <si>
    <t>Nhất:  Võ Tiến Sỹ - Huỳnh Thái Hoàng Khôi (Sở GDĐT Đắk Lắk)</t>
  </si>
  <si>
    <t>Nhì:  Đỗ Quân Tùng – Phạm Việt Dũng (ĐH Hàng Hải)</t>
  </si>
  <si>
    <t>Sỹ + Khôi - Tùng + Dũng: 2 - 0</t>
  </si>
  <si>
    <t xml:space="preserve">                           Phạm Thanh Tùng – Nguyễn Huy Hoàng Long ( Sở GDĐT Hoà Bình )</t>
  </si>
  <si>
    <t>Nhì: Đỗ Thị Phương Quỳnh – Nguyễn Thị Thu Oanh ( ĐH Thái Nguyên)</t>
  </si>
  <si>
    <t xml:space="preserve">                            Nguyễn Ngọc Quỳnh Dung – Nguyễn Thị Khánh Hồng  ( ĐH Đà Nẵng )</t>
  </si>
  <si>
    <t xml:space="preserve"> Đồng hạng Ba:  Phạm Quốc Việt – Trần Mạnh Cường (Sở GDĐT Hoà Bình)</t>
  </si>
  <si>
    <t>Nhất: Nguyễn Ngọc Linh – Điền Thị Chiên (Sở GDĐT Ninh Bình)</t>
  </si>
  <si>
    <t>Đồng hạng Ba:  Nguyễn Thị Hồng Thắm – Nguyễn Thị Thuỷ (ĐH Hàng Hải)</t>
  </si>
  <si>
    <t>Nhất: Phan Thị Thanh – Lê Thị Hồng Liên  (Sở GDĐT Đà Nẵng)</t>
  </si>
  <si>
    <t>Nhì: Nông Thị Lý – Nguyễn Thị Nhung (Sở GDĐT Điện Biên)</t>
  </si>
  <si>
    <t>Đồng hạng Ba: Hoàng Thị Tú – Vương Thị Kim Yến (ĐHSP Thái Nguyên)</t>
  </si>
  <si>
    <t>Lê Thị Hồng Hà – Phạm Thị Lệ Hằng (ĐHSP HCM)</t>
  </si>
  <si>
    <t>Trị + Dung (2-1)</t>
  </si>
  <si>
    <t>Chính + Thơm (2-0)</t>
  </si>
  <si>
    <t>Phúc + Hoa (2-0)</t>
  </si>
  <si>
    <t>Hưng + Phương (2-0)</t>
  </si>
  <si>
    <t>Quang + Quỳnh (2-0)</t>
  </si>
  <si>
    <t>Quyết + Châu (2-0)</t>
  </si>
  <si>
    <t>Long + Linh (2-0)</t>
  </si>
  <si>
    <t>Thành + Thông (2-1)</t>
  </si>
  <si>
    <t>Linh + Linh (2-0)</t>
  </si>
  <si>
    <t>Thia + Quê (2-0)</t>
  </si>
  <si>
    <t>Trung (2-0)</t>
  </si>
  <si>
    <t>Thuyết (2-0)</t>
  </si>
  <si>
    <t>Trị + Dung - Vượng + Phương (0-2)</t>
  </si>
  <si>
    <t>Tùng (2-0)</t>
  </si>
  <si>
    <t>Lượng (2-0)</t>
  </si>
  <si>
    <t>Huy (2-0)</t>
  </si>
  <si>
    <t>Hà (2-0)</t>
  </si>
  <si>
    <t>Dũng (2-0)</t>
  </si>
  <si>
    <t>Giang (2-0)</t>
  </si>
  <si>
    <t>Kiên (2-0)</t>
  </si>
  <si>
    <t>Công (2-1)</t>
  </si>
  <si>
    <t>Nhất: Phạm Minh Vượng – Trần Hà Phương (Sở GDĐT Điện Biên)</t>
  </si>
  <si>
    <t>Nhì: Đào Minh Trị - Nguyễn Thị Dung ( ĐH Y Dược Thái Bình )</t>
  </si>
  <si>
    <t>Đồng hạng Ba: Nguyễn Ngọc Tú – Vừ Thị Mai (Sở GDĐT Điện Biên)</t>
  </si>
  <si>
    <t xml:space="preserve">                           Nguyễn Tuấn Anh – Nguyễn Thị Thanh Huyền (Sở GDĐT Phú Thọ)</t>
  </si>
  <si>
    <t>Hà + Sen (2-0)</t>
  </si>
  <si>
    <t>Nụ + Út (2-0)</t>
  </si>
  <si>
    <t>Bình + Phượng(2-0)</t>
  </si>
  <si>
    <t>Nam + Xiêm (Sở GDĐT Sơn La) - Chiến + Thơ (Sở GDĐT Tây Ninh)  (2-0)</t>
  </si>
  <si>
    <t>Sang (2-0)</t>
  </si>
  <si>
    <t>Dung (2-0)</t>
  </si>
  <si>
    <t xml:space="preserve"> </t>
  </si>
  <si>
    <t>Lượng (2-1)</t>
  </si>
  <si>
    <t>Sơn (2-1)</t>
  </si>
  <si>
    <t>Thuận + Phương (2-0)</t>
  </si>
  <si>
    <t>Tá + Chiên (2-0)</t>
  </si>
  <si>
    <t>Việt + Oanh (2-0)</t>
  </si>
  <si>
    <t>Nhất: Đặng Xuân Nam – Nguyễn Thị Xiêm (Sở GDĐT Sơn La)</t>
  </si>
  <si>
    <t>Nhì:  Phan Thiện Chiến – Chu Thị Anh Thơ (Sở GDĐT Tây Ninh)</t>
  </si>
  <si>
    <t>Đồng hạng Ba: Vũ Văn Phó – Phạm Thị Chi (Sở GDĐT Ninh Bình)</t>
  </si>
  <si>
    <t xml:space="preserve"> Nguyễn Văn Hoàn – Ngô Thị Bích Thuỷ (Sở GDĐT Đắk Lắk)</t>
  </si>
  <si>
    <t>Huệ + Sương (2-1)</t>
  </si>
  <si>
    <t>Hải + Nụ (2-0)</t>
  </si>
  <si>
    <t>Chi + Mai (2-0)</t>
  </si>
  <si>
    <t>Vũ + Huệ (2-0)</t>
  </si>
  <si>
    <t>Thành + Thơm (2-1)</t>
  </si>
  <si>
    <t>Liệp + Hiền (2-0)</t>
  </si>
  <si>
    <t>Dũng + Mơ (2-0)</t>
  </si>
  <si>
    <t>Linh (2-0)</t>
  </si>
  <si>
    <t>Quang + Hằng (2-1)</t>
  </si>
  <si>
    <t>Huyền (2-0)</t>
  </si>
  <si>
    <t>Hoàng + Hải (2-0)</t>
  </si>
  <si>
    <t>Hùng + Nga (2-0)</t>
  </si>
  <si>
    <t>Hải + Nhung (2-0)</t>
  </si>
  <si>
    <t>Phúc + Hoa (2-1)</t>
  </si>
  <si>
    <t>Nin + Hương (2-0)</t>
  </si>
  <si>
    <t>Cao + Hương (2-1)</t>
  </si>
  <si>
    <t>Nguyễn Thị Linh (ĐH Tây Bắc)</t>
  </si>
  <si>
    <t>Nam + Hải (2-0)</t>
  </si>
  <si>
    <t>Việt + Oanh (2-1)</t>
  </si>
  <si>
    <t>Hùng + Huệ (2-0)</t>
  </si>
  <si>
    <t>`</t>
  </si>
  <si>
    <t>Hệ số</t>
  </si>
  <si>
    <t>Nhất: Trần Đăng Trọng – Phạm Lê Nghĩa (Sở GDĐT Đắk Lắk)</t>
  </si>
  <si>
    <t>Trương Công Khanh – Nguyễn Văn Hùng</t>
  </si>
  <si>
    <t>Nhì: Trương Công Khanh – Nguyễn Văn Hùng (Sở GDĐT Đà Nẵng)</t>
  </si>
  <si>
    <t>Đồng hạng Ba: Phan Minh Tùng – Phan Văn Minh (Sở GDĐT Tây Ninh)</t>
  </si>
  <si>
    <t>Nguyễn Đức Lợi – Đinh Công Tâm (Sở GDĐT Hoà Bình)</t>
  </si>
  <si>
    <t xml:space="preserve">Phương + Quảng - Hồng Dũng: 2 - 0 </t>
  </si>
  <si>
    <t>Đồng hạng Ba:  Sái Công Hồng – Nguyễn Tiến Dũng (Cơ quan Bộ GDĐT)</t>
  </si>
  <si>
    <t>Thuyết - Giang:</t>
  </si>
  <si>
    <t>Đồng hạng Ba: Dương Trần Kiên (ĐH Kiến Trúc Hà Nội)</t>
  </si>
  <si>
    <t>Đồng hạng Ba: Nguyễn Thị Linh (ĐH Tây Bắc)</t>
  </si>
  <si>
    <t>Đồng hạng Ba: Phạm Tiến Linh – Nguyễn Ngọc Linh (Sở GDĐT Ninh Bình)</t>
  </si>
  <si>
    <t xml:space="preserve"> Nguyễn Viết Phúc – Lê Thị Ánh Hoa (Sở GDĐT Đắk Lắk)</t>
  </si>
  <si>
    <t>Đồng hạng Ba: Võ Thị Phương Uyên – Trát Ngọc Hải (Sở GDĐT Tây Ninh)</t>
  </si>
  <si>
    <t xml:space="preserve"> Châu Thị Mỹ Chính – Nguyễn Thị Thơm (Sở GDĐT Bình Định)</t>
  </si>
  <si>
    <t>Thư + Chính (2-0)</t>
  </si>
  <si>
    <t>Đồng hạng Ba: Phạm Hồng Huệ - Trần Thị Thu Sương (Sở GDĐT Lâm Đồng)</t>
  </si>
  <si>
    <t>Hà Thị Bình – Cầm Thị Mai Phượng (Sở GDĐT Sơn La)</t>
  </si>
  <si>
    <t>Trọng+ Bình (2-0)</t>
  </si>
  <si>
    <t>Trì + Thu (2-0)</t>
  </si>
  <si>
    <t>Sung + Sen (2-1)</t>
  </si>
  <si>
    <t>Lợi + Hà (2-0)</t>
  </si>
  <si>
    <t>Thành + Hiền (2-0)</t>
  </si>
  <si>
    <t>Đồng hạng Ba: Nguyễn Hoàng – Nguyễn Thị Thanh Hải ( Sở GDĐT Ninh Thuận )</t>
  </si>
  <si>
    <t>Nguyễn Văn Hùng – Phạm Thị Ánh Nga (Sở GDĐT Đà Nẵng)</t>
  </si>
  <si>
    <t>Phạm Đức Hà (ĐH Y Dược Thái Bình)</t>
  </si>
  <si>
    <t>Hải + Nụ (2-1)</t>
  </si>
  <si>
    <t>Thư + Chính (2-1)</t>
  </si>
  <si>
    <t xml:space="preserve">Lê Trung Kiên – Quách Thành Đô </t>
  </si>
  <si>
    <t>Bỏ Cuộc</t>
  </si>
  <si>
    <t>Trọng+ Bình (2-1)</t>
  </si>
  <si>
    <t>Trường + Phương  - An + Kỳ: 2-0</t>
  </si>
  <si>
    <t>Phan Bảo An – Huỳnh Văn Kỳ (ĐH Đà Nẵng)</t>
  </si>
  <si>
    <t>Nhất: Trần Thanh Hải – Nguyễn Thị Nhung ( Sở GDĐT Điện Biên )</t>
  </si>
  <si>
    <t>Nhì: Nguyễn Văn Hùng – Phạm Hồng Huệ ( Sở GDĐT Lâm Đồng )</t>
  </si>
  <si>
    <t>Đồng hạng Ba: Nguyễn Văn Chi – Nguyễn Thị Hồng Mai  ( Sở GDĐT Sơn La)</t>
  </si>
  <si>
    <t xml:space="preserve">                              La Văn Thư- Châu Thị Mỹ Chính ( Sở GDĐT Bình Định )</t>
  </si>
  <si>
    <t xml:space="preserve">Vũ + Huệ - Hải + Nụ: 2- 0 </t>
  </si>
  <si>
    <t>Nhất: Đỗ Trọng Vũ – Nguyễn Thị Huệ ( Sở GDĐT Điện Biên )</t>
  </si>
  <si>
    <t>Nhì: Bùi Văn Hải - Dương Thị Hồng Nụ (Sở GD&amp; ĐT Bắc Giang)</t>
  </si>
  <si>
    <t>Ba: Trần Đình Liêm - Nguyễn Thị Bích Thu (ĐH Đà Nẵng)</t>
  </si>
  <si>
    <t>Ba: Hoàng Tuấn Anh - Phạm Thị Hồng (Sở GD&amp;ĐT Lâm Đồng)</t>
  </si>
  <si>
    <t>Nhất: Lưu Tiến Quang - Nguyễn Thị Hương (Sở GD&amp;ĐT Đắk Lắk)</t>
  </si>
  <si>
    <t>Nhì: Trần Việt Thắng -  Lê Thị Thanh Mai (ĐH Quốc gia Tp HCM)</t>
  </si>
  <si>
    <t>Đồng hạng Ba: Trương Hữu Trì - Nguyễn Hữu Tâm Thu ( ĐH Đà Nẵng)</t>
  </si>
  <si>
    <t xml:space="preserve">                        Nguyễn Đức Lợi – Lê Thị Thu Hà ( Sở GDĐT Hoà Bình )</t>
  </si>
  <si>
    <t>Quyết + Châu - Việt + Oanh (2-0)</t>
  </si>
  <si>
    <t>Nhất : Nguyễn Trọng Quyết – Nguyễn Thị Minh Châu ( Sở GDĐT Điện Biên )</t>
  </si>
  <si>
    <t>Nhì :  Dương Hồng Việt – Nguyễn Thị Thu Oanh ( ĐH Thái Nguyên )</t>
  </si>
  <si>
    <t>Nhất: Dương Thị Hồng Nụ - Nguyễn Thị Út ( Sở GDĐT Bắc Giang )</t>
  </si>
  <si>
    <t>Nhì: Lê Thị Thu Hà – Đỗ Thị Sen ( Sở GDĐT Hoà Bình )</t>
  </si>
  <si>
    <t>Nhất:  Kiều Ngọc Thảo – Nguyễn Thị Trúc Hàn ( Sở GDĐT Tây Ninh )</t>
  </si>
  <si>
    <t>Nhì: Lê Thị Thu Hằng – Lê Thị Hoàng Huyền ( Sở GDĐT Lâm Đồng )</t>
  </si>
  <si>
    <t>Nhất: Võ Đình Hợp – Lê Thị Hải Anh (ĐH Đà Nẵng)</t>
  </si>
  <si>
    <t>Nhì: Lê Trọng Tuấn – Lê Thị Mỹ (ĐH Dự bị Trung ương)</t>
  </si>
  <si>
    <t>Phương + Quảng - Trường + Phương: 2 - 0</t>
  </si>
  <si>
    <t>Nhất: Trịnh Việt Phương – Vi Đức Quảng (Sở GDĐT Phú Thọ)</t>
  </si>
  <si>
    <t>Nhì: Mai Xuân Trường – Hà Trần Phương ( ĐHSP Thái Nguyên)</t>
  </si>
  <si>
    <t>Nhất: Trần Đăng Trọng – Nguyễn Thị Bảo Bình ( Sở GDĐT Đắk Lắk )</t>
  </si>
  <si>
    <t>Nhì: Ngô Vương Thành – Nguyễn Thị Hiền ( Sở GDĐT Điện Biên )</t>
  </si>
  <si>
    <t>Nam + Chi (2-1)</t>
  </si>
  <si>
    <t>Nhất: Đặng Xuân Nam – Nguyễn Văn Chi ( Sở GDĐT Sơn La )</t>
  </si>
  <si>
    <t>Nhì: Dương Trần Kiên – Nguyễn Gia Cát Lượng ( ĐH Kiến Trúc Hà Nội)</t>
  </si>
  <si>
    <t>Đồng hạng Ba:  Phan Thiện Chiến – Võ Văn Út ( Sở GDĐT Tây Ninh )</t>
  </si>
  <si>
    <t xml:space="preserve">2 - 0 </t>
  </si>
  <si>
    <t>Nhất:  Kiều Quang Thuyết ( ĐH Bách Khoa Hà Nội )</t>
  </si>
  <si>
    <t>Nhì: Nguyễn Hoàng Giang ( Sở GDĐT Lâm Đồng )</t>
  </si>
  <si>
    <t>Nhất: Trần Ngọc Tuyết Sang ( ĐH Đồng Nai )</t>
  </si>
  <si>
    <t>Nhì: Nguyễn Thị Dung ( ĐH Y Dược Thái Bình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</si>
</sst>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charset val="163"/>
      <scheme val="minor"/>
    </font>
    <font>
      <b/>
      <sz val="10"/>
      <name val="Arial"/>
      <family val="2"/>
    </font>
    <font>
      <sz val="13"/>
      <color theme="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63"/>
    </font>
    <font>
      <sz val="12"/>
      <color theme="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rgb="FFFF0000"/>
      <name val="Calibri"/>
      <family val="2"/>
      <charset val="163"/>
      <scheme val="minor"/>
    </font>
    <font>
      <sz val="14"/>
      <color theme="1"/>
      <name val="Calibri"/>
      <family val="2"/>
      <charset val="163"/>
      <scheme val="minor"/>
    </font>
    <font>
      <b/>
      <sz val="10"/>
      <name val="Tahoma"/>
      <family val="2"/>
    </font>
    <font>
      <sz val="10"/>
      <color theme="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3"/>
      <color theme="1"/>
      <name val="Tahoma"/>
      <family val="2"/>
    </font>
    <font>
      <sz val="13"/>
      <color rgb="FFFF0000"/>
      <name val="Tahoma"/>
      <family val="2"/>
    </font>
    <font>
      <b/>
      <sz val="12"/>
      <color theme="1"/>
      <name val="Tahoma"/>
      <family val="2"/>
    </font>
    <font>
      <sz val="10"/>
      <color rgb="FFFF0000"/>
      <name val="Calibri Light"/>
      <scheme val="major"/>
    </font>
    <font>
      <sz val="10"/>
      <color rgb="FFFF000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12"/>
      <color theme="0"/>
      <name val="Tahoma"/>
      <family val="2"/>
    </font>
    <font>
      <b/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1"/>
      <name val="taew Roman"/>
    </font>
    <font>
      <sz val="12"/>
      <name val="Calibri"/>
      <family val="2"/>
      <scheme val="minor"/>
    </font>
    <font>
      <b/>
      <sz val="12"/>
      <color theme="1"/>
      <name val="Calibri Light"/>
      <scheme val="major"/>
    </font>
    <font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0" xfId="0" applyFont="1"/>
    <xf numFmtId="0" fontId="5" fillId="0" borderId="14" xfId="0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5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7" fillId="0" borderId="7" xfId="0" applyFont="1" applyBorder="1" applyAlignment="1"/>
    <xf numFmtId="0" fontId="4" fillId="0" borderId="12" xfId="0" applyNumberFormat="1" applyFont="1" applyBorder="1" applyAlignment="1">
      <alignment horizontal="center"/>
    </xf>
    <xf numFmtId="0" fontId="4" fillId="0" borderId="13" xfId="0" quotePrefix="1" applyNumberFormat="1" applyFont="1" applyBorder="1" applyAlignment="1">
      <alignment horizontal="left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18" xfId="0" applyFont="1" applyBorder="1" applyAlignment="1"/>
    <xf numFmtId="0" fontId="8" fillId="0" borderId="0" xfId="0" applyFont="1"/>
    <xf numFmtId="0" fontId="5" fillId="0" borderId="12" xfId="0" applyFont="1" applyBorder="1" applyAlignment="1">
      <alignment horizontal="left"/>
    </xf>
    <xf numFmtId="0" fontId="5" fillId="0" borderId="14" xfId="0" applyFont="1" applyBorder="1" applyAlignment="1"/>
    <xf numFmtId="0" fontId="5" fillId="0" borderId="13" xfId="0" applyFont="1" applyBorder="1" applyAlignment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7" xfId="0" applyFont="1" applyBorder="1" applyAlignment="1"/>
    <xf numFmtId="0" fontId="5" fillId="0" borderId="5" xfId="0" applyFont="1" applyBorder="1" applyAlignment="1"/>
    <xf numFmtId="0" fontId="5" fillId="0" borderId="31" xfId="0" applyFont="1" applyBorder="1" applyAlignment="1"/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0" borderId="12" xfId="0" applyFont="1" applyFill="1" applyBorder="1" applyAlignment="1"/>
    <xf numFmtId="0" fontId="9" fillId="0" borderId="12" xfId="0" applyFont="1" applyFill="1" applyBorder="1" applyAlignment="1"/>
    <xf numFmtId="0" fontId="9" fillId="0" borderId="13" xfId="0" applyFont="1" applyFill="1" applyBorder="1" applyAlignment="1"/>
    <xf numFmtId="0" fontId="5" fillId="0" borderId="19" xfId="0" applyFont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0" fontId="9" fillId="2" borderId="19" xfId="0" applyFont="1" applyFill="1" applyBorder="1"/>
    <xf numFmtId="0" fontId="9" fillId="2" borderId="20" xfId="0" applyFont="1" applyFill="1" applyBorder="1"/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4" xfId="0" applyFont="1" applyBorder="1" applyAlignment="1">
      <alignment horizontal="left"/>
    </xf>
    <xf numFmtId="0" fontId="7" fillId="0" borderId="3" xfId="0" applyFont="1" applyBorder="1" applyAlignment="1"/>
    <xf numFmtId="0" fontId="7" fillId="0" borderId="18" xfId="0" applyFont="1" applyBorder="1" applyAlignment="1">
      <alignment horizontal="center"/>
    </xf>
    <xf numFmtId="0" fontId="0" fillId="0" borderId="18" xfId="0" applyBorder="1"/>
    <xf numFmtId="0" fontId="4" fillId="0" borderId="6" xfId="0" applyNumberFormat="1" applyFont="1" applyBorder="1" applyAlignment="1">
      <alignment horizontal="center"/>
    </xf>
    <xf numFmtId="0" fontId="4" fillId="0" borderId="5" xfId="0" quotePrefix="1" applyNumberFormat="1" applyFont="1" applyBorder="1" applyAlignment="1">
      <alignment horizontal="left"/>
    </xf>
    <xf numFmtId="0" fontId="7" fillId="0" borderId="27" xfId="0" applyFont="1" applyBorder="1" applyAlignment="1"/>
    <xf numFmtId="0" fontId="7" fillId="0" borderId="6" xfId="0" applyFont="1" applyBorder="1" applyAlignment="1">
      <alignment horizontal="center"/>
    </xf>
    <xf numFmtId="0" fontId="7" fillId="0" borderId="5" xfId="0" applyFont="1" applyBorder="1" applyAlignment="1"/>
    <xf numFmtId="0" fontId="7" fillId="0" borderId="31" xfId="0" applyFont="1" applyBorder="1" applyAlignment="1"/>
    <xf numFmtId="0" fontId="11" fillId="0" borderId="0" xfId="0" applyFont="1"/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12" fillId="0" borderId="12" xfId="0" applyNumberFormat="1" applyFont="1" applyBorder="1" applyAlignment="1">
      <alignment horizontal="center"/>
    </xf>
    <xf numFmtId="0" fontId="12" fillId="0" borderId="13" xfId="0" quotePrefix="1" applyNumberFormat="1" applyFont="1" applyBorder="1" applyAlignment="1">
      <alignment horizontal="left"/>
    </xf>
    <xf numFmtId="0" fontId="13" fillId="0" borderId="14" xfId="0" applyFont="1" applyBorder="1" applyAlignment="1">
      <alignment horizontal="right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8" xfId="0" applyFont="1" applyBorder="1" applyAlignment="1"/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left"/>
    </xf>
    <xf numFmtId="0" fontId="13" fillId="0" borderId="21" xfId="0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left"/>
    </xf>
    <xf numFmtId="0" fontId="13" fillId="0" borderId="25" xfId="0" applyFont="1" applyBorder="1" applyAlignment="1"/>
    <xf numFmtId="0" fontId="13" fillId="0" borderId="25" xfId="0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4" fillId="0" borderId="7" xfId="0" applyFont="1" applyBorder="1" applyAlignment="1"/>
    <xf numFmtId="0" fontId="14" fillId="0" borderId="14" xfId="0" applyFont="1" applyBorder="1" applyAlignment="1"/>
    <xf numFmtId="0" fontId="14" fillId="0" borderId="13" xfId="0" applyFont="1" applyBorder="1" applyAlignment="1"/>
    <xf numFmtId="0" fontId="14" fillId="0" borderId="18" xfId="0" applyFont="1" applyBorder="1" applyAlignment="1"/>
    <xf numFmtId="0" fontId="7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6" fillId="0" borderId="18" xfId="0" applyFont="1" applyBorder="1"/>
    <xf numFmtId="0" fontId="12" fillId="0" borderId="6" xfId="0" applyNumberFormat="1" applyFont="1" applyBorder="1" applyAlignment="1">
      <alignment horizontal="center"/>
    </xf>
    <xf numFmtId="0" fontId="12" fillId="0" borderId="5" xfId="0" quotePrefix="1" applyNumberFormat="1" applyFont="1" applyBorder="1" applyAlignment="1">
      <alignment horizontal="left"/>
    </xf>
    <xf numFmtId="0" fontId="17" fillId="0" borderId="0" xfId="0" applyFont="1"/>
    <xf numFmtId="0" fontId="12" fillId="0" borderId="0" xfId="0" applyFont="1"/>
    <xf numFmtId="0" fontId="17" fillId="0" borderId="1" xfId="0" applyFont="1" applyBorder="1"/>
    <xf numFmtId="0" fontId="17" fillId="0" borderId="0" xfId="0" applyFont="1" applyBorder="1"/>
    <xf numFmtId="0" fontId="17" fillId="0" borderId="2" xfId="0" applyFont="1" applyBorder="1"/>
    <xf numFmtId="0" fontId="17" fillId="0" borderId="4" xfId="0" applyFont="1" applyBorder="1"/>
    <xf numFmtId="0" fontId="17" fillId="0" borderId="5" xfId="0" applyFont="1" applyBorder="1"/>
    <xf numFmtId="0" fontId="19" fillId="0" borderId="0" xfId="0" applyFont="1" applyAlignment="1">
      <alignment vertical="center"/>
    </xf>
    <xf numFmtId="0" fontId="17" fillId="0" borderId="6" xfId="0" applyFont="1" applyBorder="1"/>
    <xf numFmtId="0" fontId="19" fillId="0" borderId="0" xfId="0" applyFont="1"/>
    <xf numFmtId="0" fontId="8" fillId="0" borderId="0" xfId="0" applyFont="1" applyAlignment="1"/>
    <xf numFmtId="0" fontId="10" fillId="0" borderId="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12" xfId="0" applyNumberFormat="1" applyFont="1" applyBorder="1" applyAlignment="1">
      <alignment horizontal="center"/>
    </xf>
    <xf numFmtId="0" fontId="24" fillId="0" borderId="13" xfId="0" quotePrefix="1" applyNumberFormat="1" applyFont="1" applyBorder="1" applyAlignment="1">
      <alignment horizontal="left"/>
    </xf>
    <xf numFmtId="0" fontId="24" fillId="0" borderId="12" xfId="0" applyFont="1" applyBorder="1" applyAlignment="1">
      <alignment horizontal="center"/>
    </xf>
    <xf numFmtId="0" fontId="17" fillId="0" borderId="18" xfId="0" applyFont="1" applyBorder="1"/>
    <xf numFmtId="0" fontId="24" fillId="0" borderId="18" xfId="0" applyFont="1" applyBorder="1" applyAlignment="1">
      <alignment horizontal="right"/>
    </xf>
    <xf numFmtId="0" fontId="24" fillId="0" borderId="18" xfId="0" applyFont="1" applyBorder="1" applyAlignment="1">
      <alignment horizontal="center"/>
    </xf>
    <xf numFmtId="0" fontId="26" fillId="0" borderId="14" xfId="0" quotePrefix="1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3" xfId="0" quotePrefix="1" applyFont="1" applyBorder="1" applyAlignment="1">
      <alignment horizontal="left"/>
    </xf>
    <xf numFmtId="0" fontId="24" fillId="0" borderId="14" xfId="0" applyFont="1" applyBorder="1" applyAlignment="1">
      <alignment horizontal="right"/>
    </xf>
    <xf numFmtId="0" fontId="24" fillId="0" borderId="13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/>
    </xf>
    <xf numFmtId="0" fontId="14" fillId="0" borderId="14" xfId="0" quotePrefix="1" applyFont="1" applyBorder="1" applyAlignment="1">
      <alignment horizontal="left"/>
    </xf>
    <xf numFmtId="0" fontId="14" fillId="0" borderId="13" xfId="0" quotePrefix="1" applyFont="1" applyBorder="1" applyAlignment="1">
      <alignment horizontal="left"/>
    </xf>
    <xf numFmtId="16" fontId="14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3" fillId="0" borderId="18" xfId="0" quotePrefix="1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12" fillId="0" borderId="14" xfId="0" quotePrefix="1" applyNumberFormat="1" applyFont="1" applyBorder="1" applyAlignment="1"/>
    <xf numFmtId="0" fontId="12" fillId="0" borderId="18" xfId="0" applyFont="1" applyBorder="1" applyAlignment="1">
      <alignment horizontal="right"/>
    </xf>
    <xf numFmtId="0" fontId="12" fillId="0" borderId="18" xfId="0" quotePrefix="1" applyFont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4" fillId="0" borderId="14" xfId="0" quotePrefix="1" applyNumberFormat="1" applyFont="1" applyBorder="1" applyAlignment="1"/>
    <xf numFmtId="16" fontId="26" fillId="0" borderId="12" xfId="0" applyNumberFormat="1" applyFont="1" applyBorder="1" applyAlignment="1">
      <alignment horizontal="center"/>
    </xf>
    <xf numFmtId="0" fontId="4" fillId="0" borderId="27" xfId="0" quotePrefix="1" applyNumberFormat="1" applyFont="1" applyBorder="1" applyAlignment="1"/>
    <xf numFmtId="0" fontId="14" fillId="0" borderId="6" xfId="0" applyFont="1" applyBorder="1" applyAlignment="1">
      <alignment horizontal="center"/>
    </xf>
    <xf numFmtId="0" fontId="28" fillId="0" borderId="14" xfId="0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left"/>
    </xf>
    <xf numFmtId="0" fontId="28" fillId="0" borderId="21" xfId="0" applyFont="1" applyBorder="1" applyAlignment="1">
      <alignment horizontal="right"/>
    </xf>
    <xf numFmtId="0" fontId="28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9" fillId="0" borderId="18" xfId="0" applyFont="1" applyBorder="1"/>
    <xf numFmtId="0" fontId="14" fillId="0" borderId="3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8" fillId="0" borderId="14" xfId="0" applyFont="1" applyBorder="1" applyAlignment="1"/>
    <xf numFmtId="0" fontId="28" fillId="0" borderId="13" xfId="0" applyFont="1" applyBorder="1" applyAlignment="1"/>
    <xf numFmtId="0" fontId="28" fillId="0" borderId="18" xfId="0" applyFont="1" applyBorder="1" applyAlignment="1"/>
    <xf numFmtId="0" fontId="28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left"/>
    </xf>
    <xf numFmtId="0" fontId="28" fillId="0" borderId="25" xfId="0" applyFont="1" applyBorder="1" applyAlignment="1"/>
    <xf numFmtId="0" fontId="28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left"/>
    </xf>
    <xf numFmtId="0" fontId="27" fillId="0" borderId="7" xfId="0" applyFont="1" applyBorder="1" applyAlignment="1"/>
    <xf numFmtId="0" fontId="27" fillId="0" borderId="7" xfId="0" applyFont="1" applyBorder="1" applyAlignment="1">
      <alignment horizontal="center"/>
    </xf>
    <xf numFmtId="0" fontId="27" fillId="0" borderId="11" xfId="0" applyFont="1" applyBorder="1" applyAlignment="1"/>
    <xf numFmtId="0" fontId="27" fillId="0" borderId="4" xfId="0" applyFont="1" applyBorder="1" applyAlignment="1">
      <alignment horizontal="left"/>
    </xf>
    <xf numFmtId="0" fontId="27" fillId="0" borderId="14" xfId="0" applyFont="1" applyBorder="1" applyAlignment="1"/>
    <xf numFmtId="0" fontId="27" fillId="0" borderId="13" xfId="0" applyFont="1" applyBorder="1" applyAlignment="1"/>
    <xf numFmtId="0" fontId="27" fillId="0" borderId="18" xfId="0" applyFont="1" applyBorder="1" applyAlignment="1"/>
    <xf numFmtId="0" fontId="27" fillId="0" borderId="18" xfId="0" applyFont="1" applyBorder="1" applyAlignment="1">
      <alignment horizontal="center"/>
    </xf>
    <xf numFmtId="0" fontId="24" fillId="0" borderId="18" xfId="0" quotePrefix="1" applyFont="1" applyBorder="1" applyAlignment="1">
      <alignment horizontal="left"/>
    </xf>
    <xf numFmtId="0" fontId="24" fillId="0" borderId="14" xfId="0" quotePrefix="1" applyNumberFormat="1" applyFont="1" applyBorder="1" applyAlignment="1"/>
    <xf numFmtId="0" fontId="0" fillId="4" borderId="6" xfId="0" applyFill="1" applyBorder="1"/>
    <xf numFmtId="0" fontId="0" fillId="4" borderId="0" xfId="0" applyFill="1" applyBorder="1"/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30" fillId="4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0" fillId="4" borderId="6" xfId="0" applyFill="1" applyBorder="1" applyAlignment="1">
      <alignment horizontal="left" vertical="center"/>
    </xf>
    <xf numFmtId="0" fontId="10" fillId="0" borderId="1" xfId="0" applyFont="1" applyBorder="1"/>
    <xf numFmtId="0" fontId="0" fillId="4" borderId="26" xfId="0" applyFill="1" applyBorder="1" applyAlignment="1">
      <alignment horizontal="center" vertical="center"/>
    </xf>
    <xf numFmtId="0" fontId="30" fillId="3" borderId="0" xfId="0" applyFont="1" applyFill="1" applyAlignment="1"/>
    <xf numFmtId="0" fontId="30" fillId="0" borderId="18" xfId="0" applyFont="1" applyBorder="1"/>
    <xf numFmtId="0" fontId="13" fillId="0" borderId="27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3" fillId="0" borderId="12" xfId="0" applyFont="1" applyBorder="1" applyAlignment="1">
      <alignment horizontal="right"/>
    </xf>
    <xf numFmtId="0" fontId="12" fillId="0" borderId="27" xfId="0" quotePrefix="1" applyNumberFormat="1" applyFont="1" applyBorder="1" applyAlignment="1"/>
    <xf numFmtId="0" fontId="0" fillId="4" borderId="26" xfId="0" applyFill="1" applyBorder="1"/>
    <xf numFmtId="0" fontId="3" fillId="0" borderId="18" xfId="0" quotePrefix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/>
    <xf numFmtId="0" fontId="30" fillId="0" borderId="4" xfId="0" applyFont="1" applyBorder="1" applyAlignment="1"/>
    <xf numFmtId="0" fontId="30" fillId="0" borderId="4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27" xfId="0" applyFont="1" applyBorder="1" applyAlignment="1">
      <alignment horizontal="right"/>
    </xf>
    <xf numFmtId="0" fontId="7" fillId="0" borderId="5" xfId="0" applyFont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12" xfId="0" applyFont="1" applyBorder="1" applyAlignment="1">
      <alignment horizontal="right"/>
    </xf>
    <xf numFmtId="0" fontId="7" fillId="2" borderId="12" xfId="0" applyFont="1" applyFill="1" applyBorder="1" applyAlignment="1">
      <alignment horizontal="left"/>
    </xf>
    <xf numFmtId="0" fontId="7" fillId="0" borderId="21" xfId="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32" fillId="2" borderId="19" xfId="0" applyFont="1" applyFill="1" applyBorder="1"/>
    <xf numFmtId="0" fontId="32" fillId="2" borderId="20" xfId="0" applyFont="1" applyFill="1" applyBorder="1"/>
    <xf numFmtId="0" fontId="12" fillId="0" borderId="18" xfId="0" applyFont="1" applyBorder="1"/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17" fontId="7" fillId="0" borderId="18" xfId="0" applyNumberFormat="1" applyFont="1" applyBorder="1" applyAlignment="1"/>
    <xf numFmtId="0" fontId="8" fillId="0" borderId="0" xfId="0" applyFont="1" applyFill="1" applyBorder="1" applyAlignment="1">
      <alignment horizontal="left" vertical="center"/>
    </xf>
    <xf numFmtId="0" fontId="30" fillId="0" borderId="0" xfId="0" applyFont="1" applyBorder="1"/>
    <xf numFmtId="0" fontId="0" fillId="0" borderId="0" xfId="0" applyAlignment="1">
      <alignment horizontal="left" vertical="top"/>
    </xf>
    <xf numFmtId="0" fontId="29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Border="1"/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 vertical="center"/>
    </xf>
    <xf numFmtId="0" fontId="3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Border="1"/>
    <xf numFmtId="0" fontId="21" fillId="0" borderId="0" xfId="0" applyFont="1"/>
    <xf numFmtId="0" fontId="33" fillId="0" borderId="0" xfId="0" applyFont="1" applyAlignment="1">
      <alignment horizontal="left"/>
    </xf>
    <xf numFmtId="0" fontId="33" fillId="0" borderId="0" xfId="0" applyFont="1" applyBorder="1"/>
    <xf numFmtId="0" fontId="33" fillId="0" borderId="0" xfId="0" applyFont="1"/>
    <xf numFmtId="0" fontId="14" fillId="0" borderId="14" xfId="0" applyFont="1" applyBorder="1" applyAlignment="1">
      <alignment horizontal="right"/>
    </xf>
    <xf numFmtId="0" fontId="14" fillId="0" borderId="1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4" fillId="0" borderId="21" xfId="0" applyFont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7" fillId="0" borderId="25" xfId="0" applyFont="1" applyBorder="1" applyAlignment="1"/>
    <xf numFmtId="0" fontId="7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0" xfId="0" applyFont="1"/>
    <xf numFmtId="0" fontId="34" fillId="0" borderId="18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7" fillId="0" borderId="18" xfId="0" applyNumberFormat="1" applyFont="1" applyBorder="1" applyAlignment="1"/>
    <xf numFmtId="0" fontId="7" fillId="0" borderId="18" xfId="0" applyNumberFormat="1" applyFont="1" applyBorder="1" applyAlignment="1">
      <alignment horizontal="center"/>
    </xf>
    <xf numFmtId="0" fontId="7" fillId="0" borderId="13" xfId="0" applyNumberFormat="1" applyFont="1" applyBorder="1" applyAlignment="1"/>
    <xf numFmtId="0" fontId="7" fillId="0" borderId="14" xfId="0" applyNumberFormat="1" applyFont="1" applyBorder="1" applyAlignment="1"/>
    <xf numFmtId="0" fontId="0" fillId="0" borderId="18" xfId="0" applyNumberFormat="1" applyBorder="1"/>
    <xf numFmtId="0" fontId="5" fillId="0" borderId="18" xfId="0" applyNumberFormat="1" applyFont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7" fillId="0" borderId="31" xfId="0" applyNumberFormat="1" applyFont="1" applyBorder="1" applyAlignment="1"/>
    <xf numFmtId="0" fontId="7" fillId="0" borderId="31" xfId="0" applyNumberFormat="1" applyFont="1" applyBorder="1" applyAlignment="1">
      <alignment horizontal="center"/>
    </xf>
    <xf numFmtId="0" fontId="7" fillId="0" borderId="5" xfId="0" applyNumberFormat="1" applyFont="1" applyBorder="1" applyAlignment="1"/>
    <xf numFmtId="0" fontId="7" fillId="0" borderId="27" xfId="0" applyNumberFormat="1" applyFont="1" applyBorder="1" applyAlignment="1"/>
    <xf numFmtId="0" fontId="0" fillId="0" borderId="31" xfId="0" applyNumberFormat="1" applyBorder="1"/>
    <xf numFmtId="0" fontId="7" fillId="0" borderId="31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24" fillId="0" borderId="0" xfId="0" applyFont="1"/>
    <xf numFmtId="0" fontId="0" fillId="0" borderId="6" xfId="0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30" fillId="4" borderId="0" xfId="0" applyFont="1" applyFill="1"/>
    <xf numFmtId="0" fontId="12" fillId="5" borderId="14" xfId="0" quotePrefix="1" applyNumberFormat="1" applyFont="1" applyFill="1" applyBorder="1" applyAlignment="1"/>
    <xf numFmtId="0" fontId="12" fillId="5" borderId="12" xfId="0" applyNumberFormat="1" applyFont="1" applyFill="1" applyBorder="1" applyAlignment="1">
      <alignment horizontal="center"/>
    </xf>
    <xf numFmtId="0" fontId="12" fillId="5" borderId="13" xfId="0" quotePrefix="1" applyNumberFormat="1" applyFont="1" applyFill="1" applyBorder="1" applyAlignment="1">
      <alignment horizontal="left"/>
    </xf>
    <xf numFmtId="0" fontId="14" fillId="5" borderId="14" xfId="0" quotePrefix="1" applyFont="1" applyFill="1" applyBorder="1" applyAlignment="1">
      <alignment horizontal="left"/>
    </xf>
    <xf numFmtId="0" fontId="14" fillId="5" borderId="12" xfId="0" applyFont="1" applyFill="1" applyBorder="1" applyAlignment="1">
      <alignment horizontal="center"/>
    </xf>
    <xf numFmtId="0" fontId="14" fillId="5" borderId="13" xfId="0" quotePrefix="1" applyFont="1" applyFill="1" applyBorder="1" applyAlignment="1">
      <alignment horizontal="left"/>
    </xf>
    <xf numFmtId="0" fontId="27" fillId="5" borderId="14" xfId="0" applyFont="1" applyFill="1" applyBorder="1" applyAlignment="1"/>
    <xf numFmtId="0" fontId="27" fillId="5" borderId="12" xfId="0" applyFont="1" applyFill="1" applyBorder="1" applyAlignment="1">
      <alignment horizontal="center"/>
    </xf>
    <xf numFmtId="0" fontId="27" fillId="5" borderId="13" xfId="0" applyFont="1" applyFill="1" applyBorder="1" applyAlignment="1"/>
    <xf numFmtId="0" fontId="27" fillId="5" borderId="18" xfId="0" applyFont="1" applyFill="1" applyBorder="1" applyAlignment="1"/>
    <xf numFmtId="0" fontId="27" fillId="5" borderId="18" xfId="0" applyFont="1" applyFill="1" applyBorder="1" applyAlignment="1">
      <alignment horizontal="center"/>
    </xf>
    <xf numFmtId="0" fontId="30" fillId="0" borderId="0" xfId="0" applyFont="1" applyFill="1" applyBorder="1"/>
    <xf numFmtId="0" fontId="30" fillId="4" borderId="0" xfId="0" applyFont="1" applyFill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0" fillId="4" borderId="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4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0" fillId="4" borderId="0" xfId="0" applyFont="1" applyFill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30" fillId="4" borderId="0" xfId="0" applyFont="1" applyFill="1" applyBorder="1" applyAlignment="1">
      <alignment horizontal="center"/>
    </xf>
    <xf numFmtId="0" fontId="33" fillId="0" borderId="0" xfId="0" applyFont="1" applyAlignment="1">
      <alignment horizontal="left"/>
    </xf>
    <xf numFmtId="0" fontId="30" fillId="4" borderId="0" xfId="0" applyFont="1" applyFill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14" fontId="14" fillId="0" borderId="14" xfId="0" quotePrefix="1" applyNumberFormat="1" applyFont="1" applyBorder="1" applyAlignment="1">
      <alignment horizontal="center"/>
    </xf>
    <xf numFmtId="14" fontId="14" fillId="0" borderId="12" xfId="0" quotePrefix="1" applyNumberFormat="1" applyFont="1" applyBorder="1" applyAlignment="1">
      <alignment horizontal="center"/>
    </xf>
    <xf numFmtId="14" fontId="14" fillId="0" borderId="13" xfId="0" quotePrefix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2" borderId="22" xfId="0" applyFont="1" applyFill="1" applyBorder="1" applyAlignment="1">
      <alignment horizontal="center"/>
    </xf>
    <xf numFmtId="0" fontId="13" fillId="2" borderId="23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32" fillId="2" borderId="23" xfId="0" applyFont="1" applyFill="1" applyBorder="1"/>
    <xf numFmtId="0" fontId="32" fillId="2" borderId="24" xfId="0" applyFont="1" applyFill="1" applyBorder="1"/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9" fillId="0" borderId="0" xfId="0" applyFont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30" fillId="4" borderId="0" xfId="0" applyFont="1" applyFill="1" applyAlignment="1">
      <alignment horizontal="left"/>
    </xf>
    <xf numFmtId="0" fontId="27" fillId="0" borderId="14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14" fontId="14" fillId="5" borderId="14" xfId="0" quotePrefix="1" applyNumberFormat="1" applyFont="1" applyFill="1" applyBorder="1" applyAlignment="1">
      <alignment horizontal="center"/>
    </xf>
    <xf numFmtId="14" fontId="14" fillId="5" borderId="12" xfId="0" quotePrefix="1" applyNumberFormat="1" applyFont="1" applyFill="1" applyBorder="1" applyAlignment="1">
      <alignment horizontal="center"/>
    </xf>
    <xf numFmtId="14" fontId="14" fillId="5" borderId="13" xfId="0" quotePrefix="1" applyNumberFormat="1" applyFont="1" applyFill="1" applyBorder="1" applyAlignment="1">
      <alignment horizontal="center"/>
    </xf>
    <xf numFmtId="0" fontId="27" fillId="5" borderId="14" xfId="0" applyFont="1" applyFill="1" applyBorder="1" applyAlignment="1">
      <alignment horizontal="center"/>
    </xf>
    <xf numFmtId="0" fontId="27" fillId="5" borderId="12" xfId="0" applyFont="1" applyFill="1" applyBorder="1" applyAlignment="1">
      <alignment horizontal="center"/>
    </xf>
    <xf numFmtId="0" fontId="27" fillId="5" borderId="13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17" fillId="0" borderId="12" xfId="0" applyFont="1" applyBorder="1"/>
    <xf numFmtId="0" fontId="17" fillId="0" borderId="13" xfId="0" applyFont="1" applyBorder="1"/>
    <xf numFmtId="0" fontId="25" fillId="0" borderId="3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8" fillId="2" borderId="22" xfId="0" applyFont="1" applyFill="1" applyBorder="1" applyAlignment="1">
      <alignment horizontal="center"/>
    </xf>
    <xf numFmtId="0" fontId="28" fillId="2" borderId="23" xfId="0" applyFont="1" applyFill="1" applyBorder="1"/>
    <xf numFmtId="0" fontId="28" fillId="2" borderId="24" xfId="0" applyFont="1" applyFill="1" applyBorder="1"/>
    <xf numFmtId="0" fontId="30" fillId="0" borderId="0" xfId="0" applyFont="1" applyAlignment="1">
      <alignment horizontal="left" vertical="top"/>
    </xf>
    <xf numFmtId="0" fontId="24" fillId="0" borderId="3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14" fontId="26" fillId="0" borderId="14" xfId="0" quotePrefix="1" applyNumberFormat="1" applyFont="1" applyBorder="1" applyAlignment="1">
      <alignment horizontal="center"/>
    </xf>
    <xf numFmtId="14" fontId="26" fillId="0" borderId="12" xfId="0" quotePrefix="1" applyNumberFormat="1" applyFont="1" applyBorder="1" applyAlignment="1">
      <alignment horizontal="center"/>
    </xf>
    <xf numFmtId="14" fontId="26" fillId="0" borderId="13" xfId="0" quotePrefix="1" applyNumberFormat="1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1" fontId="6" fillId="0" borderId="14" xfId="0" quotePrefix="1" applyNumberFormat="1" applyFont="1" applyBorder="1" applyAlignment="1">
      <alignment horizontal="center"/>
    </xf>
    <xf numFmtId="1" fontId="6" fillId="0" borderId="12" xfId="0" quotePrefix="1" applyNumberFormat="1" applyFont="1" applyBorder="1" applyAlignment="1">
      <alignment horizontal="center"/>
    </xf>
    <xf numFmtId="1" fontId="6" fillId="0" borderId="13" xfId="0" quotePrefix="1" applyNumberFormat="1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4" borderId="0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74"/>
  <sheetViews>
    <sheetView topLeftCell="A37" zoomScale="85" zoomScaleNormal="85" workbookViewId="0">
      <selection activeCell="C92" sqref="C92"/>
    </sheetView>
  </sheetViews>
  <sheetFormatPr defaultRowHeight="15"/>
  <cols>
    <col min="1" max="1" width="5" customWidth="1"/>
    <col min="2" max="2" width="18.140625" customWidth="1"/>
    <col min="3" max="3" width="27" customWidth="1"/>
    <col min="4" max="4" width="22.140625" customWidth="1"/>
    <col min="5" max="5" width="21" style="109" customWidth="1"/>
    <col min="6" max="6" width="18" style="109" customWidth="1"/>
    <col min="7" max="7" width="17" customWidth="1"/>
    <col min="8" max="8" width="16.7109375" style="4" customWidth="1"/>
  </cols>
  <sheetData>
    <row r="2" spans="1:11" ht="25.5" customHeight="1">
      <c r="A2" s="303"/>
      <c r="B2" s="303"/>
      <c r="C2" s="303"/>
      <c r="D2" s="303"/>
      <c r="E2" s="303"/>
      <c r="F2" s="303"/>
      <c r="H2" s="210"/>
      <c r="I2" s="210"/>
      <c r="J2" s="210"/>
      <c r="K2" s="210"/>
    </row>
    <row r="3" spans="1:11" ht="15.75" customHeight="1">
      <c r="A3" s="304" t="s">
        <v>0</v>
      </c>
      <c r="B3" s="304"/>
      <c r="C3" s="304"/>
      <c r="D3" s="304"/>
      <c r="E3" s="304"/>
      <c r="F3" s="304"/>
      <c r="G3" s="304"/>
      <c r="H3" s="210"/>
      <c r="I3" s="210"/>
      <c r="J3" s="210"/>
      <c r="K3" s="210"/>
    </row>
    <row r="4" spans="1:11" ht="14.25" customHeight="1">
      <c r="A4" s="92"/>
      <c r="B4" s="92"/>
      <c r="C4" s="92"/>
      <c r="D4" s="92"/>
      <c r="E4" s="130"/>
      <c r="F4" s="130"/>
      <c r="G4" s="92"/>
      <c r="H4" s="210"/>
      <c r="I4" s="210"/>
      <c r="J4" s="210"/>
      <c r="K4" s="210"/>
    </row>
    <row r="5" spans="1:11" ht="15.95" customHeight="1">
      <c r="A5" s="93">
        <v>1</v>
      </c>
      <c r="B5" s="94" t="s">
        <v>253</v>
      </c>
      <c r="C5" s="94"/>
      <c r="D5" s="92"/>
      <c r="E5" s="130"/>
      <c r="F5" s="130"/>
      <c r="G5" s="92"/>
    </row>
    <row r="6" spans="1:11" ht="15.95" customHeight="1">
      <c r="A6" s="93"/>
      <c r="B6" s="95"/>
      <c r="C6" s="96"/>
      <c r="D6" s="130"/>
      <c r="E6" s="130"/>
      <c r="F6" s="130"/>
      <c r="G6" s="92"/>
    </row>
    <row r="7" spans="1:11" ht="15.95" customHeight="1">
      <c r="A7" s="93">
        <v>2</v>
      </c>
      <c r="B7" s="305" t="s">
        <v>259</v>
      </c>
      <c r="C7" s="306"/>
      <c r="D7" s="131"/>
      <c r="E7" s="130"/>
      <c r="F7" s="130"/>
      <c r="G7" s="92"/>
    </row>
    <row r="8" spans="1:11" ht="15.95" customHeight="1">
      <c r="A8" s="93"/>
      <c r="B8" s="99"/>
      <c r="C8" s="92"/>
      <c r="D8" s="132"/>
      <c r="E8" s="130" t="s">
        <v>575</v>
      </c>
      <c r="F8" s="130"/>
      <c r="G8" s="92"/>
    </row>
    <row r="9" spans="1:11" ht="15.95" customHeight="1">
      <c r="A9" s="93">
        <v>3</v>
      </c>
      <c r="B9" s="92" t="s">
        <v>37</v>
      </c>
      <c r="C9" s="92"/>
      <c r="D9" s="132"/>
      <c r="E9" s="131" t="s">
        <v>342</v>
      </c>
      <c r="F9" s="130"/>
      <c r="G9" s="92"/>
    </row>
    <row r="10" spans="1:11" ht="15.95" customHeight="1">
      <c r="A10" s="93"/>
      <c r="B10" s="100"/>
      <c r="C10" s="98"/>
      <c r="D10" s="133" t="s">
        <v>575</v>
      </c>
      <c r="E10" s="132"/>
      <c r="F10" s="130"/>
      <c r="G10" s="92"/>
    </row>
    <row r="11" spans="1:11" ht="15.95" customHeight="1">
      <c r="A11" s="93">
        <v>4</v>
      </c>
      <c r="B11" s="94" t="s">
        <v>44</v>
      </c>
      <c r="C11" s="97"/>
      <c r="D11" s="130" t="s">
        <v>439</v>
      </c>
      <c r="E11" s="132"/>
      <c r="F11" s="130"/>
      <c r="G11" s="92"/>
    </row>
    <row r="12" spans="1:11" ht="15.95" customHeight="1">
      <c r="A12" s="93"/>
      <c r="B12" s="101"/>
      <c r="C12" s="92"/>
      <c r="D12" s="130"/>
      <c r="E12" s="132"/>
      <c r="F12" s="130" t="s">
        <v>575</v>
      </c>
      <c r="G12" s="92"/>
    </row>
    <row r="13" spans="1:11" ht="15.95" customHeight="1">
      <c r="A13" s="93">
        <v>5</v>
      </c>
      <c r="B13" s="92" t="s">
        <v>39</v>
      </c>
      <c r="C13" s="92"/>
      <c r="D13" s="130"/>
      <c r="E13" s="132"/>
      <c r="F13" s="131" t="s">
        <v>348</v>
      </c>
      <c r="G13" s="92"/>
    </row>
    <row r="14" spans="1:11" ht="15.95" customHeight="1">
      <c r="A14" s="93"/>
      <c r="B14" s="100"/>
      <c r="C14" s="98"/>
      <c r="D14" s="130" t="s">
        <v>578</v>
      </c>
      <c r="E14" s="132" t="s">
        <v>595</v>
      </c>
      <c r="F14" s="132"/>
      <c r="G14" s="92"/>
    </row>
    <row r="15" spans="1:11" ht="15.95" customHeight="1">
      <c r="A15" s="93">
        <v>6</v>
      </c>
      <c r="B15" s="94" t="s">
        <v>33</v>
      </c>
      <c r="C15" s="97"/>
      <c r="D15" s="131" t="s">
        <v>439</v>
      </c>
      <c r="E15" s="132"/>
      <c r="F15" s="132"/>
      <c r="G15" s="130"/>
    </row>
    <row r="16" spans="1:11" ht="15.95" customHeight="1">
      <c r="A16" s="93"/>
      <c r="B16" s="99"/>
      <c r="C16" s="92"/>
      <c r="D16" s="132"/>
      <c r="E16" s="133" t="s">
        <v>596</v>
      </c>
      <c r="F16" s="132"/>
      <c r="G16" s="130"/>
    </row>
    <row r="17" spans="1:7" ht="15.95" customHeight="1">
      <c r="A17" s="93">
        <v>7</v>
      </c>
      <c r="B17" s="92" t="s">
        <v>50</v>
      </c>
      <c r="C17" s="92"/>
      <c r="D17" s="132"/>
      <c r="E17" s="130" t="s">
        <v>342</v>
      </c>
      <c r="F17" s="132"/>
      <c r="G17" s="130"/>
    </row>
    <row r="18" spans="1:7" ht="15.95" customHeight="1">
      <c r="A18" s="93"/>
      <c r="B18" s="100"/>
      <c r="C18" s="98"/>
      <c r="D18" s="133" t="s">
        <v>581</v>
      </c>
      <c r="E18" s="130"/>
      <c r="F18" s="132"/>
      <c r="G18" s="130"/>
    </row>
    <row r="19" spans="1:7" ht="15.95" customHeight="1">
      <c r="A19" s="93">
        <v>8</v>
      </c>
      <c r="B19" s="94" t="s">
        <v>440</v>
      </c>
      <c r="C19" s="97"/>
      <c r="D19" s="130" t="s">
        <v>439</v>
      </c>
      <c r="E19" s="130"/>
      <c r="F19" s="132"/>
      <c r="G19" s="130"/>
    </row>
    <row r="20" spans="1:7" ht="15.95" customHeight="1">
      <c r="A20" s="93"/>
      <c r="B20" s="95"/>
      <c r="C20" s="95"/>
      <c r="D20" s="130"/>
      <c r="E20" s="130"/>
      <c r="F20" s="132"/>
      <c r="G20" s="130" t="s">
        <v>575</v>
      </c>
    </row>
    <row r="21" spans="1:7" ht="15.95" customHeight="1">
      <c r="A21" s="93">
        <v>9</v>
      </c>
      <c r="B21" s="92" t="s">
        <v>43</v>
      </c>
      <c r="C21" s="94"/>
      <c r="D21" s="130"/>
      <c r="E21" s="130"/>
      <c r="F21" s="132"/>
      <c r="G21" s="160" t="s">
        <v>412</v>
      </c>
    </row>
    <row r="22" spans="1:7" ht="15.95" customHeight="1">
      <c r="A22" s="93"/>
      <c r="B22" s="100"/>
      <c r="C22" s="96"/>
      <c r="D22" s="130" t="s">
        <v>577</v>
      </c>
      <c r="E22" s="130"/>
      <c r="F22" s="132"/>
      <c r="G22" s="161"/>
    </row>
    <row r="23" spans="1:7" ht="15.95" customHeight="1">
      <c r="A23" s="93">
        <v>10</v>
      </c>
      <c r="B23" s="94" t="s">
        <v>47</v>
      </c>
      <c r="C23" s="97"/>
      <c r="D23" s="131" t="s">
        <v>439</v>
      </c>
      <c r="E23" s="130"/>
      <c r="F23" s="132"/>
      <c r="G23" s="161"/>
    </row>
    <row r="24" spans="1:7" ht="15.95" customHeight="1">
      <c r="A24" s="93"/>
      <c r="B24" s="99"/>
      <c r="C24" s="92"/>
      <c r="D24" s="132"/>
      <c r="E24" s="130" t="s">
        <v>580</v>
      </c>
      <c r="F24" s="132"/>
      <c r="G24" s="161"/>
    </row>
    <row r="25" spans="1:7" ht="15.95" customHeight="1">
      <c r="A25" s="93">
        <v>11</v>
      </c>
      <c r="B25" s="92" t="s">
        <v>255</v>
      </c>
      <c r="C25" s="92"/>
      <c r="D25" s="132"/>
      <c r="E25" s="131" t="s">
        <v>343</v>
      </c>
      <c r="F25" s="132"/>
      <c r="G25" s="161"/>
    </row>
    <row r="26" spans="1:7" ht="15.95" customHeight="1">
      <c r="A26" s="93"/>
      <c r="B26" s="100"/>
      <c r="C26" s="98"/>
      <c r="D26" s="133" t="s">
        <v>580</v>
      </c>
      <c r="E26" s="132"/>
      <c r="F26" s="132"/>
      <c r="G26" s="161"/>
    </row>
    <row r="27" spans="1:7" ht="15.95" customHeight="1">
      <c r="A27" s="93">
        <v>12</v>
      </c>
      <c r="B27" s="94" t="s">
        <v>41</v>
      </c>
      <c r="C27" s="97"/>
      <c r="D27" s="130" t="s">
        <v>439</v>
      </c>
      <c r="E27" s="132"/>
      <c r="F27" s="132"/>
      <c r="G27" s="161"/>
    </row>
    <row r="28" spans="1:7" ht="15.95" customHeight="1">
      <c r="A28" s="93"/>
      <c r="B28" s="101"/>
      <c r="C28" s="92"/>
      <c r="D28" s="130"/>
      <c r="E28" s="132"/>
      <c r="F28" s="133" t="s">
        <v>580</v>
      </c>
      <c r="G28" s="161"/>
    </row>
    <row r="29" spans="1:7" ht="15.95" customHeight="1">
      <c r="A29" s="93">
        <v>13</v>
      </c>
      <c r="B29" s="92" t="s">
        <v>38</v>
      </c>
      <c r="C29" s="92"/>
      <c r="D29" s="130"/>
      <c r="E29" s="132"/>
      <c r="F29" s="130" t="s">
        <v>348</v>
      </c>
      <c r="G29" s="161"/>
    </row>
    <row r="30" spans="1:7" ht="15.95" customHeight="1">
      <c r="A30" s="93"/>
      <c r="B30" s="100"/>
      <c r="C30" s="98"/>
      <c r="D30" s="130" t="s">
        <v>579</v>
      </c>
      <c r="E30" s="132"/>
      <c r="F30" s="130"/>
      <c r="G30" s="161"/>
    </row>
    <row r="31" spans="1:7" ht="15.95" customHeight="1">
      <c r="A31" s="93">
        <v>14</v>
      </c>
      <c r="B31" s="94" t="s">
        <v>36</v>
      </c>
      <c r="C31" s="97"/>
      <c r="D31" s="131" t="s">
        <v>439</v>
      </c>
      <c r="E31" s="132"/>
      <c r="F31" s="130"/>
      <c r="G31" s="161"/>
    </row>
    <row r="32" spans="1:7" ht="15.95" customHeight="1">
      <c r="A32" s="93"/>
      <c r="B32" s="99"/>
      <c r="C32" s="92"/>
      <c r="D32" s="132"/>
      <c r="E32" s="133" t="s">
        <v>579</v>
      </c>
      <c r="F32" s="130"/>
      <c r="G32" s="161"/>
    </row>
    <row r="33" spans="1:9" ht="15.95" customHeight="1">
      <c r="A33" s="93">
        <v>15</v>
      </c>
      <c r="B33" s="302" t="s">
        <v>259</v>
      </c>
      <c r="C33" s="302"/>
      <c r="D33" s="132"/>
      <c r="E33" s="130" t="s">
        <v>343</v>
      </c>
      <c r="F33" s="130"/>
      <c r="G33" s="161"/>
    </row>
    <row r="34" spans="1:9" ht="15.95" customHeight="1">
      <c r="A34" s="93"/>
      <c r="B34" s="100"/>
      <c r="C34" s="98"/>
      <c r="D34" s="133"/>
      <c r="E34" s="130"/>
      <c r="F34" s="130"/>
      <c r="G34" s="161"/>
    </row>
    <row r="35" spans="1:9" ht="15.95" customHeight="1">
      <c r="A35" s="93">
        <v>16</v>
      </c>
      <c r="B35" s="94" t="s">
        <v>257</v>
      </c>
      <c r="C35" s="97"/>
      <c r="D35" s="130"/>
      <c r="E35" s="130"/>
      <c r="F35" s="130"/>
      <c r="G35" s="161"/>
    </row>
    <row r="36" spans="1:9" ht="16.5">
      <c r="A36" s="93"/>
      <c r="B36" s="99"/>
      <c r="C36" s="92"/>
      <c r="D36" s="130"/>
      <c r="E36" s="130"/>
      <c r="F36" s="130"/>
      <c r="G36" s="161"/>
      <c r="I36" s="4"/>
    </row>
    <row r="37" spans="1:9" ht="9.75" customHeight="1">
      <c r="A37" s="92"/>
      <c r="B37" s="92"/>
      <c r="C37" s="92"/>
      <c r="D37" s="130"/>
      <c r="E37" s="130"/>
      <c r="F37" s="130"/>
      <c r="G37" s="161"/>
      <c r="H37" s="116"/>
    </row>
    <row r="38" spans="1:9" ht="15.95" customHeight="1">
      <c r="A38" s="93">
        <v>17</v>
      </c>
      <c r="B38" s="94" t="s">
        <v>258</v>
      </c>
      <c r="C38" s="94"/>
      <c r="D38" s="130"/>
      <c r="E38" s="130"/>
      <c r="F38" s="130"/>
      <c r="G38" s="161"/>
    </row>
    <row r="39" spans="1:9" ht="15.95" customHeight="1">
      <c r="A39" s="93"/>
      <c r="B39" s="95"/>
      <c r="C39" s="96"/>
      <c r="D39" s="130"/>
      <c r="E39" s="130"/>
      <c r="F39" s="130"/>
      <c r="G39" s="161"/>
    </row>
    <row r="40" spans="1:9" ht="15.95" customHeight="1">
      <c r="A40" s="93">
        <v>18</v>
      </c>
      <c r="B40" s="305" t="s">
        <v>259</v>
      </c>
      <c r="C40" s="306"/>
      <c r="D40" s="131"/>
      <c r="E40" s="130"/>
      <c r="F40" s="130"/>
      <c r="G40" s="161"/>
    </row>
    <row r="41" spans="1:9" ht="15.95" customHeight="1">
      <c r="A41" s="93"/>
      <c r="B41" s="99"/>
      <c r="C41" s="92"/>
      <c r="D41" s="132"/>
      <c r="E41" s="130" t="s">
        <v>597</v>
      </c>
      <c r="F41" s="130"/>
      <c r="G41" s="161"/>
    </row>
    <row r="42" spans="1:9" ht="15.95" customHeight="1">
      <c r="A42" s="93">
        <v>19</v>
      </c>
      <c r="B42" s="92" t="s">
        <v>48</v>
      </c>
      <c r="C42" s="92"/>
      <c r="D42" s="132"/>
      <c r="E42" s="131" t="s">
        <v>343</v>
      </c>
      <c r="F42" s="130"/>
      <c r="G42" s="161"/>
    </row>
    <row r="43" spans="1:9" ht="15.95" customHeight="1">
      <c r="A43" s="93"/>
      <c r="B43" s="100"/>
      <c r="C43" s="98"/>
      <c r="D43" s="133"/>
      <c r="E43" s="132"/>
      <c r="F43" s="130"/>
      <c r="G43" s="161"/>
    </row>
    <row r="44" spans="1:9" ht="15.95" customHeight="1">
      <c r="A44" s="93">
        <v>20</v>
      </c>
      <c r="B44" s="305" t="s">
        <v>259</v>
      </c>
      <c r="C44" s="306"/>
      <c r="D44" s="130"/>
      <c r="E44" s="132"/>
      <c r="F44" s="130"/>
      <c r="G44" s="161"/>
    </row>
    <row r="45" spans="1:9" ht="15.95" customHeight="1">
      <c r="A45" s="93"/>
      <c r="B45" s="101"/>
      <c r="C45" s="92"/>
      <c r="D45" s="130"/>
      <c r="E45" s="132"/>
      <c r="F45" s="130" t="s">
        <v>583</v>
      </c>
      <c r="G45" s="161"/>
    </row>
    <row r="46" spans="1:9" ht="15.95" customHeight="1">
      <c r="A46" s="93">
        <v>21</v>
      </c>
      <c r="B46" s="92" t="s">
        <v>46</v>
      </c>
      <c r="C46" s="92"/>
      <c r="D46" s="130"/>
      <c r="E46" s="132"/>
      <c r="F46" s="131" t="s">
        <v>348</v>
      </c>
      <c r="G46" s="161"/>
    </row>
    <row r="47" spans="1:9" ht="15.95" customHeight="1">
      <c r="A47" s="93"/>
      <c r="B47" s="100"/>
      <c r="C47" s="98"/>
      <c r="D47" s="130" t="s">
        <v>579</v>
      </c>
      <c r="E47" s="132"/>
      <c r="F47" s="132"/>
      <c r="G47" s="161"/>
    </row>
    <row r="48" spans="1:9" ht="15.95" customHeight="1">
      <c r="A48" s="93">
        <v>22</v>
      </c>
      <c r="B48" s="94" t="s">
        <v>45</v>
      </c>
      <c r="C48" s="97"/>
      <c r="D48" s="131" t="s">
        <v>340</v>
      </c>
      <c r="E48" s="132"/>
      <c r="F48" s="132"/>
      <c r="G48" s="161"/>
    </row>
    <row r="49" spans="1:7" ht="15.95" customHeight="1">
      <c r="A49" s="93"/>
      <c r="B49" s="99"/>
      <c r="C49" s="92"/>
      <c r="D49" s="132"/>
      <c r="E49" s="133" t="s">
        <v>583</v>
      </c>
      <c r="F49" s="132"/>
      <c r="G49" s="161"/>
    </row>
    <row r="50" spans="1:7" ht="15.95" customHeight="1">
      <c r="A50" s="93">
        <v>23</v>
      </c>
      <c r="B50" s="92" t="s">
        <v>34</v>
      </c>
      <c r="C50" s="92"/>
      <c r="D50" s="132"/>
      <c r="E50" s="130" t="s">
        <v>343</v>
      </c>
      <c r="F50" s="132"/>
      <c r="G50" s="161"/>
    </row>
    <row r="51" spans="1:7" ht="15.95" customHeight="1">
      <c r="A51" s="93"/>
      <c r="B51" s="100"/>
      <c r="C51" s="98"/>
      <c r="D51" s="133" t="s">
        <v>583</v>
      </c>
      <c r="E51" s="130"/>
      <c r="F51" s="132"/>
      <c r="G51" s="161"/>
    </row>
    <row r="52" spans="1:7" ht="15.95" customHeight="1">
      <c r="A52" s="93">
        <v>24</v>
      </c>
      <c r="B52" s="94" t="s">
        <v>51</v>
      </c>
      <c r="C52" s="97"/>
      <c r="D52" s="130" t="s">
        <v>340</v>
      </c>
      <c r="E52" s="130"/>
      <c r="F52" s="132"/>
      <c r="G52" s="161"/>
    </row>
    <row r="53" spans="1:7" ht="15.95" customHeight="1">
      <c r="A53" s="93"/>
      <c r="B53" s="99"/>
      <c r="C53" s="92"/>
      <c r="D53" s="130"/>
      <c r="E53" s="130"/>
      <c r="F53" s="132"/>
      <c r="G53" s="162" t="s">
        <v>582</v>
      </c>
    </row>
    <row r="54" spans="1:7" ht="15.95" customHeight="1">
      <c r="A54" s="93">
        <v>25</v>
      </c>
      <c r="B54" s="94" t="s">
        <v>49</v>
      </c>
      <c r="C54" s="94"/>
      <c r="D54" s="130"/>
      <c r="E54" s="130"/>
      <c r="F54" s="132"/>
      <c r="G54" s="130" t="s">
        <v>412</v>
      </c>
    </row>
    <row r="55" spans="1:7" ht="15.95" customHeight="1">
      <c r="A55" s="93"/>
      <c r="B55" s="95"/>
      <c r="C55" s="96"/>
      <c r="D55" s="130" t="s">
        <v>582</v>
      </c>
      <c r="E55" s="130"/>
      <c r="F55" s="132"/>
      <c r="G55" s="130"/>
    </row>
    <row r="56" spans="1:7" ht="15.95" customHeight="1">
      <c r="A56" s="93">
        <v>26</v>
      </c>
      <c r="B56" s="94" t="s">
        <v>35</v>
      </c>
      <c r="C56" s="97"/>
      <c r="D56" s="131" t="s">
        <v>340</v>
      </c>
      <c r="E56" s="130"/>
      <c r="F56" s="132"/>
      <c r="G56" s="130"/>
    </row>
    <row r="57" spans="1:7" ht="15.95" customHeight="1">
      <c r="A57" s="93"/>
      <c r="B57" s="99"/>
      <c r="C57" s="92"/>
      <c r="D57" s="132"/>
      <c r="E57" s="130" t="s">
        <v>582</v>
      </c>
      <c r="F57" s="132"/>
      <c r="G57" s="92"/>
    </row>
    <row r="58" spans="1:7" ht="15.95" customHeight="1">
      <c r="A58" s="93">
        <v>27</v>
      </c>
      <c r="B58" s="92" t="s">
        <v>256</v>
      </c>
      <c r="C58" s="92"/>
      <c r="D58" s="132"/>
      <c r="E58" s="131" t="s">
        <v>343</v>
      </c>
      <c r="F58" s="132"/>
      <c r="G58" s="92"/>
    </row>
    <row r="59" spans="1:7" ht="15.95" customHeight="1">
      <c r="A59" s="93"/>
      <c r="B59" s="100"/>
      <c r="C59" s="98"/>
      <c r="D59" s="133" t="s">
        <v>584</v>
      </c>
      <c r="E59" s="132"/>
      <c r="F59" s="132"/>
      <c r="G59" s="92"/>
    </row>
    <row r="60" spans="1:7" ht="15.95" customHeight="1">
      <c r="A60" s="93">
        <v>28</v>
      </c>
      <c r="B60" s="94" t="s">
        <v>53</v>
      </c>
      <c r="C60" s="97"/>
      <c r="D60" s="130" t="s">
        <v>340</v>
      </c>
      <c r="E60" s="132"/>
      <c r="F60" s="132"/>
      <c r="G60" s="92"/>
    </row>
    <row r="61" spans="1:7" ht="15.95" customHeight="1">
      <c r="A61" s="93"/>
      <c r="B61" s="101"/>
      <c r="C61" s="92"/>
      <c r="D61" s="130"/>
      <c r="E61" s="132"/>
      <c r="F61" s="133" t="s">
        <v>582</v>
      </c>
      <c r="G61" s="92"/>
    </row>
    <row r="62" spans="1:7" ht="15.95" customHeight="1">
      <c r="A62" s="93">
        <v>29</v>
      </c>
      <c r="B62" s="92" t="s">
        <v>42</v>
      </c>
      <c r="C62" s="92"/>
      <c r="D62" s="130"/>
      <c r="E62" s="132"/>
      <c r="F62" s="130" t="s">
        <v>349</v>
      </c>
      <c r="G62" s="92"/>
    </row>
    <row r="63" spans="1:7" ht="15.95" customHeight="1">
      <c r="A63" s="93"/>
      <c r="B63" s="100"/>
      <c r="C63" s="98"/>
      <c r="D63" s="130" t="s">
        <v>574</v>
      </c>
      <c r="E63" s="132"/>
      <c r="F63" s="130"/>
      <c r="G63" s="92"/>
    </row>
    <row r="64" spans="1:7" ht="15.95" customHeight="1">
      <c r="A64" s="93">
        <v>30</v>
      </c>
      <c r="B64" s="94" t="s">
        <v>52</v>
      </c>
      <c r="C64" s="97"/>
      <c r="D64" s="131" t="s">
        <v>340</v>
      </c>
      <c r="E64" s="132"/>
      <c r="F64" s="130"/>
      <c r="G64" s="92"/>
    </row>
    <row r="65" spans="1:7" ht="15.95" customHeight="1">
      <c r="A65" s="93"/>
      <c r="B65" s="99"/>
      <c r="C65" s="92"/>
      <c r="D65" s="132"/>
      <c r="E65" s="133" t="s">
        <v>574</v>
      </c>
      <c r="F65" s="130"/>
      <c r="G65" s="92"/>
    </row>
    <row r="66" spans="1:7" ht="15.95" customHeight="1">
      <c r="A66" s="93">
        <v>31</v>
      </c>
      <c r="B66" s="302" t="s">
        <v>259</v>
      </c>
      <c r="C66" s="302"/>
      <c r="D66" s="132"/>
      <c r="E66" s="130" t="s">
        <v>343</v>
      </c>
      <c r="F66" s="130"/>
      <c r="G66" s="92"/>
    </row>
    <row r="67" spans="1:7" ht="15.95" customHeight="1">
      <c r="A67" s="93"/>
      <c r="B67" s="100"/>
      <c r="C67" s="98"/>
      <c r="D67" s="133"/>
      <c r="E67" s="130"/>
      <c r="F67" s="130"/>
      <c r="G67" s="92"/>
    </row>
    <row r="68" spans="1:7" ht="15.95" customHeight="1">
      <c r="A68" s="93">
        <v>32</v>
      </c>
      <c r="B68" s="94" t="s">
        <v>40</v>
      </c>
      <c r="C68" s="97"/>
      <c r="D68" s="130"/>
      <c r="E68" s="130"/>
      <c r="F68" s="130"/>
      <c r="G68" s="92"/>
    </row>
    <row r="69" spans="1:7" ht="14.25" customHeight="1">
      <c r="A69" s="93"/>
      <c r="B69" s="99"/>
      <c r="C69" s="92"/>
      <c r="D69" s="92"/>
      <c r="E69" s="116"/>
      <c r="F69" s="130"/>
      <c r="G69" s="92"/>
    </row>
    <row r="70" spans="1:7">
      <c r="A70" s="93"/>
      <c r="B70" s="301" t="s">
        <v>430</v>
      </c>
      <c r="C70" s="301"/>
      <c r="D70" s="92"/>
      <c r="E70" s="457" t="s">
        <v>634</v>
      </c>
      <c r="F70" s="299" t="s">
        <v>690</v>
      </c>
      <c r="G70" s="92"/>
    </row>
    <row r="71" spans="1:7" ht="18.75" customHeight="1">
      <c r="A71" s="33" t="s">
        <v>327</v>
      </c>
      <c r="B71" s="92"/>
      <c r="C71" s="92"/>
      <c r="D71" s="92"/>
      <c r="E71" s="281" t="s">
        <v>691</v>
      </c>
      <c r="F71" s="130"/>
      <c r="G71" s="92"/>
    </row>
    <row r="72" spans="1:7">
      <c r="A72" s="92"/>
      <c r="B72" s="92"/>
      <c r="C72" s="92"/>
      <c r="D72" s="92"/>
      <c r="E72" s="281" t="s">
        <v>692</v>
      </c>
      <c r="F72" s="130"/>
      <c r="G72" s="92"/>
    </row>
    <row r="73" spans="1:7">
      <c r="A73" s="92"/>
      <c r="B73" s="92"/>
      <c r="C73" s="92"/>
      <c r="D73" s="92"/>
      <c r="E73" s="281" t="s">
        <v>635</v>
      </c>
      <c r="F73" s="130"/>
      <c r="G73" s="92"/>
    </row>
    <row r="74" spans="1:7">
      <c r="A74" s="92"/>
      <c r="B74" s="92"/>
      <c r="C74" s="92"/>
      <c r="D74" s="92"/>
      <c r="E74" s="281" t="s">
        <v>651</v>
      </c>
      <c r="F74" s="130"/>
      <c r="G74" s="92"/>
    </row>
  </sheetData>
  <mergeCells count="8">
    <mergeCell ref="B70:C70"/>
    <mergeCell ref="B66:C66"/>
    <mergeCell ref="A2:F2"/>
    <mergeCell ref="A3:G3"/>
    <mergeCell ref="B44:C44"/>
    <mergeCell ref="B40:C40"/>
    <mergeCell ref="B33:C33"/>
    <mergeCell ref="B7:C7"/>
  </mergeCells>
  <pageMargins left="0" right="0" top="0.39370078740157483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G40"/>
  <sheetViews>
    <sheetView topLeftCell="A19" zoomScaleNormal="100" workbookViewId="0">
      <selection activeCell="E40" sqref="E40"/>
    </sheetView>
  </sheetViews>
  <sheetFormatPr defaultRowHeight="15"/>
  <cols>
    <col min="1" max="1" width="7.42578125" customWidth="1"/>
    <col min="3" max="3" width="51.28515625" customWidth="1"/>
    <col min="4" max="4" width="18.85546875" customWidth="1"/>
    <col min="5" max="5" width="18.7109375" customWidth="1"/>
    <col min="6" max="6" width="21.42578125" style="107" customWidth="1"/>
    <col min="7" max="7" width="14.5703125" customWidth="1"/>
  </cols>
  <sheetData>
    <row r="3" spans="1:7">
      <c r="A3" s="311" t="s">
        <v>20</v>
      </c>
      <c r="B3" s="311"/>
      <c r="C3" s="311"/>
      <c r="D3" s="311"/>
      <c r="E3" s="311"/>
      <c r="F3" s="311"/>
      <c r="G3" s="311"/>
    </row>
    <row r="5" spans="1:7">
      <c r="A5" s="1">
        <v>1</v>
      </c>
      <c r="B5" s="3" t="s">
        <v>154</v>
      </c>
      <c r="C5" s="3"/>
      <c r="D5" s="109"/>
    </row>
    <row r="6" spans="1:7">
      <c r="A6" s="1"/>
      <c r="B6" s="4"/>
      <c r="C6" s="5"/>
      <c r="D6" s="109"/>
    </row>
    <row r="7" spans="1:7">
      <c r="A7" s="1">
        <v>2</v>
      </c>
      <c r="B7" s="307" t="s">
        <v>259</v>
      </c>
      <c r="C7" s="308"/>
      <c r="D7" s="110"/>
    </row>
    <row r="8" spans="1:7">
      <c r="A8" s="1"/>
      <c r="D8" s="111"/>
      <c r="E8" s="109" t="s">
        <v>543</v>
      </c>
    </row>
    <row r="9" spans="1:7">
      <c r="A9" s="1">
        <v>3</v>
      </c>
      <c r="B9" t="s">
        <v>164</v>
      </c>
      <c r="D9" s="111"/>
      <c r="E9" s="110" t="s">
        <v>337</v>
      </c>
    </row>
    <row r="10" spans="1:7">
      <c r="A10" s="1"/>
      <c r="B10" s="10"/>
      <c r="C10" s="8"/>
      <c r="D10" s="112" t="s">
        <v>543</v>
      </c>
      <c r="E10" s="111"/>
    </row>
    <row r="11" spans="1:7">
      <c r="A11" s="1">
        <v>4</v>
      </c>
      <c r="B11" s="3" t="s">
        <v>161</v>
      </c>
      <c r="C11" s="7"/>
      <c r="D11" s="109" t="s">
        <v>322</v>
      </c>
      <c r="E11" s="111"/>
    </row>
    <row r="12" spans="1:7" ht="16.5">
      <c r="A12" s="1"/>
      <c r="B12" s="12"/>
      <c r="D12" s="109"/>
      <c r="E12" s="111"/>
      <c r="F12" s="107" t="s">
        <v>543</v>
      </c>
    </row>
    <row r="13" spans="1:7">
      <c r="A13" s="1">
        <v>5</v>
      </c>
      <c r="B13" t="s">
        <v>163</v>
      </c>
      <c r="D13" s="109"/>
      <c r="E13" s="111"/>
      <c r="F13" s="211" t="s">
        <v>341</v>
      </c>
    </row>
    <row r="14" spans="1:7">
      <c r="A14" s="1"/>
      <c r="B14" s="10"/>
      <c r="C14" s="8"/>
      <c r="D14" s="109" t="s">
        <v>544</v>
      </c>
      <c r="E14" s="111"/>
      <c r="F14" s="212"/>
    </row>
    <row r="15" spans="1:7">
      <c r="A15" s="1">
        <v>6</v>
      </c>
      <c r="B15" s="3" t="s">
        <v>165</v>
      </c>
      <c r="C15" s="7"/>
      <c r="D15" s="110" t="s">
        <v>322</v>
      </c>
      <c r="E15" s="111"/>
      <c r="F15" s="212"/>
    </row>
    <row r="16" spans="1:7" ht="16.5">
      <c r="A16" s="1"/>
      <c r="B16" s="9"/>
      <c r="D16" s="111"/>
      <c r="E16" s="112" t="s">
        <v>544</v>
      </c>
      <c r="F16" s="212"/>
    </row>
    <row r="17" spans="1:7" ht="16.5" customHeight="1">
      <c r="A17" s="1">
        <v>7</v>
      </c>
      <c r="B17" s="307" t="s">
        <v>259</v>
      </c>
      <c r="C17" s="307"/>
      <c r="D17" s="111"/>
      <c r="E17" s="109" t="s">
        <v>337</v>
      </c>
      <c r="F17" s="212"/>
    </row>
    <row r="18" spans="1:7">
      <c r="A18" s="1"/>
      <c r="B18" s="10"/>
      <c r="C18" s="8"/>
      <c r="D18" s="112"/>
      <c r="E18" s="109"/>
      <c r="F18" s="212"/>
    </row>
    <row r="19" spans="1:7">
      <c r="A19" s="1">
        <v>8</v>
      </c>
      <c r="B19" s="3" t="s">
        <v>276</v>
      </c>
      <c r="C19" s="7"/>
      <c r="D19" s="109"/>
      <c r="E19" s="109"/>
      <c r="F19" s="212"/>
    </row>
    <row r="20" spans="1:7" ht="16.5">
      <c r="A20" s="1"/>
      <c r="B20" s="9"/>
      <c r="D20" s="109"/>
      <c r="E20" s="109"/>
      <c r="F20" s="212"/>
      <c r="G20" s="107" t="s">
        <v>543</v>
      </c>
    </row>
    <row r="21" spans="1:7">
      <c r="A21" s="1">
        <v>9</v>
      </c>
      <c r="B21" s="3" t="s">
        <v>158</v>
      </c>
      <c r="C21" s="3"/>
      <c r="D21" s="109"/>
      <c r="E21" s="109"/>
      <c r="F21" s="212"/>
      <c r="G21" s="182" t="s">
        <v>413</v>
      </c>
    </row>
    <row r="22" spans="1:7">
      <c r="A22" s="1"/>
      <c r="B22" s="4"/>
      <c r="C22" s="5"/>
      <c r="D22" s="113" t="s">
        <v>545</v>
      </c>
      <c r="E22" s="109"/>
      <c r="F22" s="212"/>
      <c r="G22" s="4"/>
    </row>
    <row r="23" spans="1:7">
      <c r="A23" s="1">
        <v>10</v>
      </c>
      <c r="B23" s="3" t="s">
        <v>155</v>
      </c>
      <c r="C23" s="7"/>
      <c r="D23" s="110" t="s">
        <v>322</v>
      </c>
      <c r="E23" s="109"/>
      <c r="F23" s="212"/>
      <c r="G23" s="4"/>
    </row>
    <row r="24" spans="1:7" ht="16.5">
      <c r="A24" s="1"/>
      <c r="B24" s="9"/>
      <c r="D24" s="111"/>
      <c r="E24" s="109"/>
      <c r="F24" s="212"/>
      <c r="G24" s="4"/>
    </row>
    <row r="25" spans="1:7">
      <c r="A25" s="1"/>
      <c r="D25" s="111"/>
      <c r="E25" s="109" t="s">
        <v>545</v>
      </c>
      <c r="F25" s="212"/>
      <c r="G25" s="4"/>
    </row>
    <row r="26" spans="1:7">
      <c r="A26" s="1">
        <v>11</v>
      </c>
      <c r="B26" s="3" t="s">
        <v>159</v>
      </c>
      <c r="C26" s="3"/>
      <c r="D26" s="111"/>
      <c r="E26" s="110" t="s">
        <v>337</v>
      </c>
      <c r="F26" s="212"/>
      <c r="G26" s="4"/>
    </row>
    <row r="27" spans="1:7">
      <c r="A27" s="1"/>
      <c r="B27" s="4"/>
      <c r="C27" s="5"/>
      <c r="D27" s="112" t="s">
        <v>473</v>
      </c>
      <c r="E27" s="111"/>
      <c r="F27" s="212"/>
      <c r="G27" s="4"/>
    </row>
    <row r="28" spans="1:7">
      <c r="A28" s="1">
        <v>12</v>
      </c>
      <c r="B28" s="3" t="s">
        <v>157</v>
      </c>
      <c r="C28" s="7"/>
      <c r="D28" s="109" t="s">
        <v>467</v>
      </c>
      <c r="E28" s="111"/>
      <c r="F28" s="212"/>
      <c r="G28" s="4"/>
    </row>
    <row r="29" spans="1:7" ht="16.5">
      <c r="A29" s="1"/>
      <c r="B29" s="12"/>
      <c r="D29" s="109"/>
      <c r="E29" s="111"/>
      <c r="F29" s="213" t="s">
        <v>545</v>
      </c>
      <c r="G29" s="4"/>
    </row>
    <row r="30" spans="1:7">
      <c r="A30" s="1">
        <v>13</v>
      </c>
      <c r="B30" t="s">
        <v>156</v>
      </c>
      <c r="D30" s="109"/>
      <c r="E30" s="111"/>
      <c r="F30" s="107" t="s">
        <v>341</v>
      </c>
      <c r="G30" s="4"/>
    </row>
    <row r="31" spans="1:7">
      <c r="A31" s="1"/>
      <c r="B31" s="10"/>
      <c r="C31" s="8"/>
      <c r="D31" s="109" t="s">
        <v>546</v>
      </c>
      <c r="E31" s="111"/>
      <c r="G31" s="4"/>
    </row>
    <row r="32" spans="1:7">
      <c r="A32" s="1">
        <v>14</v>
      </c>
      <c r="B32" s="3" t="s">
        <v>160</v>
      </c>
      <c r="C32" s="7"/>
      <c r="D32" s="110" t="s">
        <v>322</v>
      </c>
      <c r="E32" s="111"/>
      <c r="G32" s="4"/>
    </row>
    <row r="33" spans="1:7" ht="16.5">
      <c r="A33" s="1"/>
      <c r="B33" s="9"/>
      <c r="D33" s="111"/>
      <c r="E33" s="112" t="s">
        <v>565</v>
      </c>
      <c r="G33" s="4"/>
    </row>
    <row r="34" spans="1:7" ht="16.5" customHeight="1">
      <c r="A34" s="1">
        <v>15</v>
      </c>
      <c r="B34" s="307" t="s">
        <v>259</v>
      </c>
      <c r="C34" s="307"/>
      <c r="D34" s="111"/>
      <c r="E34" s="109" t="s">
        <v>337</v>
      </c>
      <c r="G34" s="4"/>
    </row>
    <row r="35" spans="1:7">
      <c r="A35" s="1"/>
      <c r="B35" s="10"/>
      <c r="C35" s="8"/>
      <c r="D35" s="112"/>
      <c r="E35" s="109"/>
      <c r="G35" s="4"/>
    </row>
    <row r="36" spans="1:7">
      <c r="A36" s="1">
        <v>16</v>
      </c>
      <c r="B36" s="3" t="s">
        <v>162</v>
      </c>
      <c r="C36" s="7"/>
      <c r="D36" s="109"/>
      <c r="G36" s="4"/>
    </row>
    <row r="37" spans="1:7" ht="16.5">
      <c r="A37" s="1"/>
      <c r="B37" s="9"/>
      <c r="D37" s="109"/>
      <c r="E37" s="245" t="s">
        <v>677</v>
      </c>
      <c r="G37" s="4"/>
    </row>
    <row r="38" spans="1:7">
      <c r="A38" s="33" t="s">
        <v>327</v>
      </c>
      <c r="E38" s="282" t="s">
        <v>678</v>
      </c>
    </row>
    <row r="39" spans="1:7">
      <c r="E39" s="282" t="s">
        <v>639</v>
      </c>
    </row>
    <row r="40" spans="1:7">
      <c r="E40" s="245" t="s">
        <v>640</v>
      </c>
    </row>
  </sheetData>
  <mergeCells count="4">
    <mergeCell ref="B7:C7"/>
    <mergeCell ref="B17:C17"/>
    <mergeCell ref="A3:G3"/>
    <mergeCell ref="B34:C34"/>
  </mergeCells>
  <pageMargins left="0.11811023622047245" right="0" top="0.39370078740157483" bottom="0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5"/>
  <sheetViews>
    <sheetView topLeftCell="A55" zoomScaleNormal="100" workbookViewId="0">
      <selection activeCell="E73" sqref="E73"/>
    </sheetView>
  </sheetViews>
  <sheetFormatPr defaultRowHeight="15"/>
  <cols>
    <col min="1" max="1" width="5.42578125" customWidth="1"/>
    <col min="2" max="2" width="7.140625" customWidth="1"/>
    <col min="3" max="3" width="54" customWidth="1"/>
    <col min="4" max="4" width="17.42578125" style="109" customWidth="1"/>
    <col min="5" max="5" width="17.5703125" style="107" customWidth="1"/>
    <col min="6" max="6" width="21.42578125" style="107" customWidth="1"/>
    <col min="7" max="7" width="15.42578125" style="107" customWidth="1"/>
    <col min="8" max="8" width="11.42578125" style="4" customWidth="1"/>
  </cols>
  <sheetData>
    <row r="1" spans="1:8" ht="18.75" customHeight="1">
      <c r="A1" s="310"/>
      <c r="B1" s="310"/>
      <c r="C1" s="310"/>
      <c r="D1" s="310"/>
      <c r="E1" s="310"/>
      <c r="F1" s="310"/>
    </row>
    <row r="2" spans="1:8">
      <c r="A2" s="310"/>
      <c r="B2" s="310"/>
      <c r="C2" s="310"/>
      <c r="D2" s="310"/>
      <c r="E2" s="310"/>
      <c r="F2" s="310"/>
    </row>
    <row r="3" spans="1:8" ht="15" customHeight="1">
      <c r="A3" s="311" t="s">
        <v>22</v>
      </c>
      <c r="B3" s="311"/>
      <c r="C3" s="311"/>
      <c r="D3" s="311"/>
      <c r="E3" s="311"/>
      <c r="F3" s="311"/>
      <c r="G3" s="311"/>
      <c r="H3" s="192"/>
    </row>
    <row r="4" spans="1:8" ht="21" customHeight="1"/>
    <row r="5" spans="1:8">
      <c r="A5" s="1">
        <v>1</v>
      </c>
      <c r="B5" s="3" t="s">
        <v>176</v>
      </c>
      <c r="C5" s="3"/>
    </row>
    <row r="6" spans="1:8">
      <c r="A6" s="1"/>
      <c r="B6" s="4"/>
      <c r="C6" s="5"/>
    </row>
    <row r="7" spans="1:8">
      <c r="A7" s="1">
        <v>2</v>
      </c>
      <c r="B7" s="307" t="s">
        <v>262</v>
      </c>
      <c r="C7" s="308"/>
      <c r="D7" s="110"/>
    </row>
    <row r="8" spans="1:8" ht="16.5">
      <c r="A8" s="1"/>
      <c r="B8" s="9"/>
      <c r="D8" s="111"/>
      <c r="E8" s="109" t="s">
        <v>607</v>
      </c>
    </row>
    <row r="9" spans="1:8">
      <c r="A9" s="1">
        <v>3</v>
      </c>
      <c r="B9" t="s">
        <v>168</v>
      </c>
      <c r="D9" s="111"/>
      <c r="E9" s="110" t="s">
        <v>351</v>
      </c>
    </row>
    <row r="10" spans="1:8">
      <c r="A10" s="1"/>
      <c r="B10" s="10"/>
      <c r="C10" s="8"/>
      <c r="D10" s="112" t="s">
        <v>607</v>
      </c>
      <c r="E10" s="111"/>
    </row>
    <row r="11" spans="1:8">
      <c r="A11" s="1">
        <v>4</v>
      </c>
      <c r="B11" s="3" t="s">
        <v>169</v>
      </c>
      <c r="C11" s="7"/>
      <c r="D11" s="109" t="s">
        <v>347</v>
      </c>
      <c r="E11" s="111"/>
    </row>
    <row r="12" spans="1:8" ht="16.5">
      <c r="A12" s="1"/>
      <c r="B12" s="12"/>
      <c r="E12" s="111"/>
      <c r="F12" s="107" t="s">
        <v>607</v>
      </c>
    </row>
    <row r="13" spans="1:8">
      <c r="A13" s="1">
        <v>5</v>
      </c>
      <c r="B13" t="s">
        <v>279</v>
      </c>
      <c r="E13" s="111"/>
      <c r="F13" s="211" t="s">
        <v>412</v>
      </c>
    </row>
    <row r="14" spans="1:8">
      <c r="A14" s="1"/>
      <c r="B14" s="10"/>
      <c r="C14" s="8"/>
      <c r="D14" s="109" t="s">
        <v>609</v>
      </c>
      <c r="E14" s="111"/>
      <c r="F14" s="212"/>
    </row>
    <row r="15" spans="1:8">
      <c r="A15" s="1">
        <v>6</v>
      </c>
      <c r="B15" s="3" t="s">
        <v>182</v>
      </c>
      <c r="C15" s="7"/>
      <c r="D15" s="110" t="s">
        <v>347</v>
      </c>
      <c r="E15" s="111"/>
      <c r="F15" s="212"/>
    </row>
    <row r="16" spans="1:8" ht="16.5">
      <c r="A16" s="1"/>
      <c r="B16" s="9"/>
      <c r="D16" s="111"/>
      <c r="E16" s="112" t="s">
        <v>620</v>
      </c>
      <c r="F16" s="212"/>
    </row>
    <row r="17" spans="1:7" ht="16.5" customHeight="1">
      <c r="A17" s="1">
        <v>7</v>
      </c>
      <c r="B17" s="307" t="s">
        <v>262</v>
      </c>
      <c r="C17" s="307"/>
      <c r="D17" s="111"/>
      <c r="E17" s="109" t="s">
        <v>351</v>
      </c>
      <c r="F17" s="212"/>
    </row>
    <row r="18" spans="1:7">
      <c r="A18" s="1"/>
      <c r="B18" s="10"/>
      <c r="C18" s="8"/>
      <c r="D18" s="112"/>
      <c r="E18" s="109"/>
      <c r="F18" s="212"/>
    </row>
    <row r="19" spans="1:7">
      <c r="A19" s="1">
        <v>8</v>
      </c>
      <c r="B19" s="3" t="s">
        <v>173</v>
      </c>
      <c r="C19" s="7"/>
      <c r="E19" s="109"/>
      <c r="F19" s="212"/>
    </row>
    <row r="20" spans="1:7" ht="16.5">
      <c r="A20" s="1"/>
      <c r="B20" s="9"/>
      <c r="E20" s="109"/>
      <c r="F20" s="212"/>
      <c r="G20" s="214" t="s">
        <v>608</v>
      </c>
    </row>
    <row r="21" spans="1:7">
      <c r="A21" s="1">
        <v>9</v>
      </c>
      <c r="B21" s="3" t="s">
        <v>170</v>
      </c>
      <c r="C21" s="3"/>
      <c r="E21" s="109"/>
      <c r="F21" s="212"/>
      <c r="G21" s="284" t="s">
        <v>415</v>
      </c>
    </row>
    <row r="22" spans="1:7">
      <c r="A22" s="1"/>
      <c r="B22" s="4"/>
      <c r="C22" s="5"/>
      <c r="E22" s="109"/>
      <c r="F22" s="212"/>
      <c r="G22" s="238"/>
    </row>
    <row r="23" spans="1:7">
      <c r="A23" s="1">
        <v>10</v>
      </c>
      <c r="B23" s="307" t="s">
        <v>262</v>
      </c>
      <c r="C23" s="308"/>
      <c r="D23" s="110"/>
      <c r="E23" s="109"/>
      <c r="F23" s="212"/>
      <c r="G23" s="238"/>
    </row>
    <row r="24" spans="1:7" ht="16.5">
      <c r="A24" s="1"/>
      <c r="B24" s="9"/>
      <c r="D24" s="111"/>
      <c r="E24" s="109" t="s">
        <v>619</v>
      </c>
      <c r="F24" s="212"/>
      <c r="G24" s="238"/>
    </row>
    <row r="25" spans="1:7">
      <c r="A25" s="1">
        <v>11</v>
      </c>
      <c r="B25" t="s">
        <v>177</v>
      </c>
      <c r="D25" s="111"/>
      <c r="E25" s="110" t="s">
        <v>351</v>
      </c>
      <c r="F25" s="212"/>
      <c r="G25" s="238"/>
    </row>
    <row r="26" spans="1:7">
      <c r="A26" s="1"/>
      <c r="B26" s="10"/>
      <c r="C26" s="8"/>
      <c r="D26" s="112" t="s">
        <v>610</v>
      </c>
      <c r="E26" s="111"/>
      <c r="F26" s="212"/>
      <c r="G26" s="238"/>
    </row>
    <row r="27" spans="1:7">
      <c r="A27" s="1">
        <v>12</v>
      </c>
      <c r="B27" s="3" t="s">
        <v>277</v>
      </c>
      <c r="C27" s="7"/>
      <c r="D27" s="109" t="s">
        <v>347</v>
      </c>
      <c r="E27" s="111"/>
      <c r="F27" s="212"/>
      <c r="G27" s="238"/>
    </row>
    <row r="28" spans="1:7" ht="16.5">
      <c r="A28" s="1"/>
      <c r="B28" s="12"/>
      <c r="E28" s="111"/>
      <c r="F28" s="212"/>
      <c r="G28" s="238"/>
    </row>
    <row r="29" spans="1:7">
      <c r="A29" s="1"/>
      <c r="E29" s="111"/>
      <c r="F29" s="213" t="s">
        <v>608</v>
      </c>
      <c r="G29" s="238"/>
    </row>
    <row r="30" spans="1:7">
      <c r="A30" s="1">
        <v>13</v>
      </c>
      <c r="B30" t="s">
        <v>178</v>
      </c>
      <c r="E30" s="111"/>
      <c r="F30" s="107" t="s">
        <v>412</v>
      </c>
      <c r="G30" s="238"/>
    </row>
    <row r="31" spans="1:7">
      <c r="A31" s="1"/>
      <c r="B31" s="10"/>
      <c r="C31" s="8"/>
      <c r="D31" s="109" t="s">
        <v>608</v>
      </c>
      <c r="E31" s="111"/>
      <c r="G31" s="238"/>
    </row>
    <row r="32" spans="1:7">
      <c r="A32" s="1">
        <v>14</v>
      </c>
      <c r="B32" s="3" t="s">
        <v>167</v>
      </c>
      <c r="C32" s="7"/>
      <c r="D32" s="110" t="s">
        <v>347</v>
      </c>
      <c r="E32" s="111"/>
      <c r="G32" s="238"/>
    </row>
    <row r="33" spans="1:9" ht="16.5">
      <c r="A33" s="1"/>
      <c r="B33" s="9"/>
      <c r="D33" s="111"/>
      <c r="E33" s="112" t="s">
        <v>608</v>
      </c>
      <c r="G33" s="238"/>
    </row>
    <row r="34" spans="1:9" ht="16.5" customHeight="1">
      <c r="A34" s="1">
        <v>15</v>
      </c>
      <c r="B34" s="307" t="s">
        <v>262</v>
      </c>
      <c r="C34" s="307"/>
      <c r="D34" s="111"/>
      <c r="E34" s="109" t="s">
        <v>351</v>
      </c>
      <c r="G34" s="238"/>
    </row>
    <row r="35" spans="1:9">
      <c r="A35" s="1"/>
      <c r="B35" s="10"/>
      <c r="C35" s="8"/>
      <c r="D35" s="112"/>
      <c r="G35" s="238"/>
    </row>
    <row r="36" spans="1:9">
      <c r="A36" s="1">
        <v>16</v>
      </c>
      <c r="B36" s="3" t="s">
        <v>174</v>
      </c>
      <c r="C36" s="7"/>
      <c r="G36" s="238"/>
    </row>
    <row r="37" spans="1:9" ht="16.5">
      <c r="A37" s="1"/>
      <c r="B37" s="9"/>
      <c r="G37" s="238"/>
      <c r="I37" s="4"/>
    </row>
    <row r="38" spans="1:9" ht="6" customHeight="1">
      <c r="G38" s="238"/>
    </row>
    <row r="39" spans="1:9" ht="15" customHeight="1">
      <c r="A39" s="1">
        <v>17</v>
      </c>
      <c r="B39" s="3" t="s">
        <v>180</v>
      </c>
      <c r="C39" s="3"/>
      <c r="G39" s="238"/>
    </row>
    <row r="40" spans="1:9">
      <c r="A40" s="1"/>
      <c r="B40" s="4"/>
      <c r="C40" s="5"/>
      <c r="G40" s="238"/>
    </row>
    <row r="41" spans="1:9">
      <c r="A41" s="1">
        <v>18</v>
      </c>
      <c r="B41" s="307" t="s">
        <v>262</v>
      </c>
      <c r="C41" s="308"/>
      <c r="D41" s="110"/>
      <c r="G41" s="238"/>
    </row>
    <row r="42" spans="1:9" ht="16.5">
      <c r="A42" s="1"/>
      <c r="B42" s="9"/>
      <c r="D42" s="111"/>
      <c r="E42" s="109" t="s">
        <v>606</v>
      </c>
      <c r="G42" s="238"/>
    </row>
    <row r="43" spans="1:9">
      <c r="A43" s="1">
        <v>19</v>
      </c>
      <c r="B43" t="s">
        <v>171</v>
      </c>
      <c r="D43" s="111"/>
      <c r="E43" s="110" t="s">
        <v>351</v>
      </c>
      <c r="G43" s="238"/>
    </row>
    <row r="44" spans="1:9">
      <c r="A44" s="1"/>
      <c r="B44" s="10"/>
      <c r="C44" s="8"/>
      <c r="D44" s="112" t="s">
        <v>606</v>
      </c>
      <c r="E44" s="212"/>
      <c r="G44" s="238"/>
    </row>
    <row r="45" spans="1:9">
      <c r="A45" s="1">
        <v>20</v>
      </c>
      <c r="B45" s="3" t="s">
        <v>278</v>
      </c>
      <c r="C45" s="7"/>
      <c r="D45" s="109" t="s">
        <v>348</v>
      </c>
      <c r="E45" s="212"/>
      <c r="G45" s="238"/>
    </row>
    <row r="46" spans="1:9" ht="16.5">
      <c r="A46" s="1"/>
      <c r="B46" s="12"/>
      <c r="E46" s="212"/>
      <c r="G46" s="238"/>
    </row>
    <row r="47" spans="1:9">
      <c r="A47" s="1"/>
      <c r="E47" s="212"/>
      <c r="F47" s="214" t="s">
        <v>652</v>
      </c>
      <c r="G47" s="238"/>
    </row>
    <row r="48" spans="1:9">
      <c r="A48" s="1">
        <v>21</v>
      </c>
      <c r="B48" t="s">
        <v>172</v>
      </c>
      <c r="E48" s="212"/>
      <c r="F48" s="211" t="s">
        <v>414</v>
      </c>
      <c r="G48" s="238"/>
    </row>
    <row r="49" spans="1:7">
      <c r="A49" s="1"/>
      <c r="B49" s="10"/>
      <c r="C49" s="8"/>
      <c r="D49" s="109" t="s">
        <v>613</v>
      </c>
      <c r="E49" s="212"/>
      <c r="F49" s="212"/>
      <c r="G49" s="238"/>
    </row>
    <row r="50" spans="1:7">
      <c r="A50" s="1">
        <v>22</v>
      </c>
      <c r="B50" s="3" t="s">
        <v>183</v>
      </c>
      <c r="C50" s="7"/>
      <c r="D50" s="110" t="s">
        <v>348</v>
      </c>
      <c r="E50" s="212"/>
      <c r="F50" s="212"/>
      <c r="G50" s="238"/>
    </row>
    <row r="51" spans="1:7" ht="16.5">
      <c r="A51" s="1"/>
      <c r="B51" s="9"/>
      <c r="D51" s="111"/>
      <c r="E51" s="213"/>
      <c r="F51" s="212"/>
      <c r="G51" s="238"/>
    </row>
    <row r="52" spans="1:7" ht="16.5" customHeight="1">
      <c r="A52" s="1">
        <v>23</v>
      </c>
      <c r="B52" s="307" t="s">
        <v>262</v>
      </c>
      <c r="C52" s="307"/>
      <c r="D52" s="111"/>
      <c r="E52" s="107" t="s">
        <v>412</v>
      </c>
      <c r="F52" s="212"/>
      <c r="G52" s="238"/>
    </row>
    <row r="53" spans="1:7">
      <c r="A53" s="1"/>
      <c r="B53" s="10"/>
      <c r="C53" s="8"/>
      <c r="D53" s="112"/>
      <c r="F53" s="212"/>
      <c r="G53" s="238"/>
    </row>
    <row r="54" spans="1:7">
      <c r="A54" s="1">
        <v>24</v>
      </c>
      <c r="B54" s="3" t="s">
        <v>179</v>
      </c>
      <c r="C54" s="7"/>
      <c r="F54" s="212"/>
      <c r="G54" s="238"/>
    </row>
    <row r="55" spans="1:7" ht="16.5">
      <c r="A55" s="1"/>
      <c r="B55" s="9"/>
      <c r="F55" s="212"/>
      <c r="G55" s="214" t="s">
        <v>652</v>
      </c>
    </row>
    <row r="56" spans="1:7">
      <c r="A56" s="1">
        <v>25</v>
      </c>
      <c r="B56" s="3" t="s">
        <v>184</v>
      </c>
      <c r="C56" s="3"/>
      <c r="F56" s="212"/>
      <c r="G56" s="115" t="s">
        <v>415</v>
      </c>
    </row>
    <row r="57" spans="1:7">
      <c r="A57" s="1"/>
      <c r="B57" s="4"/>
      <c r="C57" s="5"/>
      <c r="F57" s="212"/>
    </row>
    <row r="58" spans="1:7">
      <c r="A58" s="1">
        <v>26</v>
      </c>
      <c r="B58" s="307" t="s">
        <v>262</v>
      </c>
      <c r="C58" s="308"/>
      <c r="D58" s="110"/>
      <c r="F58" s="212"/>
    </row>
    <row r="59" spans="1:7" ht="16.5">
      <c r="A59" s="1"/>
      <c r="B59" s="9"/>
      <c r="D59" s="111"/>
      <c r="E59" s="107" t="s">
        <v>611</v>
      </c>
      <c r="F59" s="212"/>
    </row>
    <row r="60" spans="1:7">
      <c r="A60" s="1">
        <v>27</v>
      </c>
      <c r="B60" t="s">
        <v>175</v>
      </c>
      <c r="D60" s="111"/>
      <c r="E60" s="211" t="s">
        <v>412</v>
      </c>
      <c r="F60" s="212"/>
    </row>
    <row r="61" spans="1:7">
      <c r="A61" s="1"/>
      <c r="B61" s="10"/>
      <c r="C61" s="8"/>
      <c r="D61" s="112" t="s">
        <v>611</v>
      </c>
      <c r="E61" s="212"/>
      <c r="F61" s="212"/>
    </row>
    <row r="62" spans="1:7">
      <c r="A62" s="1">
        <v>28</v>
      </c>
      <c r="B62" s="3" t="s">
        <v>185</v>
      </c>
      <c r="C62" s="7"/>
      <c r="D62" s="109" t="s">
        <v>348</v>
      </c>
      <c r="E62" s="212"/>
      <c r="F62" s="212"/>
    </row>
    <row r="63" spans="1:7" ht="16.5">
      <c r="A63" s="1"/>
      <c r="B63" s="12"/>
      <c r="E63" s="212"/>
      <c r="F63" s="212"/>
    </row>
    <row r="64" spans="1:7">
      <c r="A64" s="1"/>
      <c r="E64" s="212"/>
      <c r="F64" s="213" t="s">
        <v>653</v>
      </c>
    </row>
    <row r="65" spans="1:6">
      <c r="A65" s="1">
        <v>29</v>
      </c>
      <c r="B65" t="s">
        <v>166</v>
      </c>
      <c r="E65" s="212"/>
      <c r="F65" s="107" t="s">
        <v>414</v>
      </c>
    </row>
    <row r="66" spans="1:6">
      <c r="A66" s="1"/>
      <c r="B66" s="10"/>
      <c r="C66" s="8"/>
      <c r="E66" s="212"/>
    </row>
    <row r="67" spans="1:6">
      <c r="A67" s="1">
        <v>30</v>
      </c>
      <c r="B67" s="307" t="s">
        <v>262</v>
      </c>
      <c r="C67" s="308"/>
      <c r="D67" s="110"/>
      <c r="E67" s="212"/>
    </row>
    <row r="68" spans="1:6" ht="16.5">
      <c r="A68" s="1"/>
      <c r="B68" s="9"/>
      <c r="D68" s="111"/>
      <c r="E68" s="213" t="s">
        <v>641</v>
      </c>
    </row>
    <row r="69" spans="1:6" ht="16.5" customHeight="1">
      <c r="A69" s="1">
        <v>31</v>
      </c>
      <c r="B69" s="307" t="s">
        <v>262</v>
      </c>
      <c r="C69" s="307"/>
      <c r="D69" s="111"/>
      <c r="E69" s="107" t="s">
        <v>412</v>
      </c>
    </row>
    <row r="70" spans="1:6">
      <c r="A70" s="1"/>
      <c r="B70" s="10"/>
      <c r="C70" s="8"/>
      <c r="D70" s="112"/>
    </row>
    <row r="71" spans="1:6">
      <c r="A71" s="1">
        <v>32</v>
      </c>
      <c r="B71" s="3" t="s">
        <v>181</v>
      </c>
      <c r="C71" s="7"/>
    </row>
    <row r="72" spans="1:6" ht="16.5">
      <c r="A72" s="1"/>
      <c r="B72" s="9"/>
      <c r="E72" s="245" t="s">
        <v>664</v>
      </c>
    </row>
    <row r="73" spans="1:6">
      <c r="A73" s="1"/>
      <c r="B73" s="311" t="s">
        <v>427</v>
      </c>
      <c r="C73" s="311"/>
      <c r="E73" s="245" t="s">
        <v>665</v>
      </c>
    </row>
    <row r="74" spans="1:6" ht="19.5" customHeight="1">
      <c r="A74" s="1"/>
      <c r="B74" s="317" t="s">
        <v>663</v>
      </c>
      <c r="C74" s="317"/>
      <c r="E74" s="245" t="s">
        <v>661</v>
      </c>
    </row>
    <row r="75" spans="1:6" ht="16.5">
      <c r="A75" s="33" t="s">
        <v>327</v>
      </c>
      <c r="B75" s="9"/>
      <c r="E75" s="245" t="s">
        <v>662</v>
      </c>
    </row>
  </sheetData>
  <mergeCells count="14">
    <mergeCell ref="B74:C74"/>
    <mergeCell ref="A1:F1"/>
    <mergeCell ref="A2:F2"/>
    <mergeCell ref="B73:C73"/>
    <mergeCell ref="B17:C17"/>
    <mergeCell ref="B23:C23"/>
    <mergeCell ref="B7:C7"/>
    <mergeCell ref="B41:C41"/>
    <mergeCell ref="B52:C52"/>
    <mergeCell ref="B67:C67"/>
    <mergeCell ref="B69:C69"/>
    <mergeCell ref="A3:G3"/>
    <mergeCell ref="B34:C34"/>
    <mergeCell ref="B58:C58"/>
  </mergeCells>
  <pageMargins left="0.11811023622047245" right="0" top="0.39370078740157483" bottom="7.874015748031496E-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80"/>
  <sheetViews>
    <sheetView topLeftCell="A52" zoomScale="85" zoomScaleNormal="85" workbookViewId="0">
      <selection activeCell="F65" sqref="F65"/>
    </sheetView>
  </sheetViews>
  <sheetFormatPr defaultRowHeight="15"/>
  <cols>
    <col min="1" max="1" width="5.42578125" customWidth="1"/>
    <col min="3" max="3" width="46.85546875" customWidth="1"/>
    <col min="4" max="4" width="18.42578125" style="107" customWidth="1"/>
    <col min="5" max="5" width="20.140625" style="107" customWidth="1"/>
    <col min="6" max="6" width="17.28515625" customWidth="1"/>
    <col min="7" max="7" width="22" style="107" customWidth="1"/>
    <col min="8" max="8" width="9.140625" style="4"/>
    <col min="13" max="13" width="22.140625" customWidth="1"/>
  </cols>
  <sheetData>
    <row r="2" spans="1:7" ht="23.25" customHeight="1"/>
    <row r="3" spans="1:7">
      <c r="A3" s="311" t="s">
        <v>21</v>
      </c>
      <c r="B3" s="311"/>
      <c r="C3" s="311"/>
      <c r="D3" s="311"/>
      <c r="E3" s="311"/>
      <c r="F3" s="311"/>
      <c r="G3" s="311"/>
    </row>
    <row r="4" spans="1:7" ht="21" customHeight="1"/>
    <row r="5" spans="1:7">
      <c r="A5" s="1">
        <v>1</v>
      </c>
      <c r="B5" s="3" t="s">
        <v>187</v>
      </c>
      <c r="C5" s="3"/>
    </row>
    <row r="6" spans="1:7">
      <c r="A6" s="1"/>
      <c r="B6" s="4"/>
      <c r="C6" s="5"/>
      <c r="D6" s="107" t="s">
        <v>453</v>
      </c>
    </row>
    <row r="7" spans="1:7">
      <c r="A7" s="1">
        <v>2</v>
      </c>
      <c r="B7" s="307" t="s">
        <v>259</v>
      </c>
      <c r="C7" s="308"/>
      <c r="D7" s="211"/>
    </row>
    <row r="8" spans="1:7" ht="16.5">
      <c r="A8" s="1"/>
      <c r="B8" s="9"/>
      <c r="D8" s="212"/>
      <c r="E8" s="107" t="s">
        <v>461</v>
      </c>
    </row>
    <row r="9" spans="1:7" ht="16.5" customHeight="1">
      <c r="A9" s="1">
        <v>3</v>
      </c>
      <c r="B9" s="307" t="s">
        <v>259</v>
      </c>
      <c r="C9" s="307"/>
      <c r="D9" s="212"/>
      <c r="E9" s="110" t="s">
        <v>292</v>
      </c>
    </row>
    <row r="10" spans="1:7">
      <c r="A10" s="1"/>
      <c r="B10" s="10"/>
      <c r="C10" s="8"/>
      <c r="D10" s="212"/>
      <c r="E10" s="111"/>
    </row>
    <row r="11" spans="1:7">
      <c r="A11" s="1"/>
      <c r="B11" s="4"/>
      <c r="C11" s="5"/>
      <c r="D11" s="213" t="s">
        <v>454</v>
      </c>
      <c r="E11" s="111"/>
    </row>
    <row r="12" spans="1:7">
      <c r="A12" s="1">
        <v>4</v>
      </c>
      <c r="B12" s="3" t="s">
        <v>190</v>
      </c>
      <c r="C12" s="7"/>
      <c r="E12" s="111"/>
    </row>
    <row r="13" spans="1:7" ht="16.5">
      <c r="A13" s="1"/>
      <c r="B13" s="12"/>
      <c r="E13" s="111"/>
      <c r="F13" s="107" t="s">
        <v>479</v>
      </c>
    </row>
    <row r="14" spans="1:7">
      <c r="A14" s="1">
        <v>5</v>
      </c>
      <c r="B14" t="s">
        <v>192</v>
      </c>
      <c r="E14" s="111"/>
      <c r="F14" s="110" t="s">
        <v>299</v>
      </c>
    </row>
    <row r="15" spans="1:7">
      <c r="A15" s="1"/>
      <c r="B15" s="10"/>
      <c r="C15" s="8"/>
      <c r="E15" s="111"/>
      <c r="F15" s="111"/>
    </row>
    <row r="16" spans="1:7">
      <c r="A16" s="1">
        <v>6</v>
      </c>
      <c r="B16" s="307" t="s">
        <v>259</v>
      </c>
      <c r="C16" s="308"/>
      <c r="D16" s="211"/>
      <c r="E16" s="111"/>
      <c r="F16" s="111"/>
    </row>
    <row r="17" spans="1:8" ht="16.5">
      <c r="A17" s="1"/>
      <c r="B17" s="9"/>
      <c r="D17" s="212"/>
      <c r="E17" s="112" t="s">
        <v>455</v>
      </c>
      <c r="F17" s="111"/>
    </row>
    <row r="18" spans="1:8" ht="16.5" customHeight="1">
      <c r="A18" s="1">
        <v>7</v>
      </c>
      <c r="B18" s="307" t="s">
        <v>259</v>
      </c>
      <c r="C18" s="307"/>
      <c r="D18" s="212"/>
      <c r="E18" s="109" t="s">
        <v>292</v>
      </c>
      <c r="F18" s="111"/>
    </row>
    <row r="19" spans="1:8">
      <c r="A19" s="1"/>
      <c r="B19" s="10"/>
      <c r="C19" s="8"/>
      <c r="D19" s="213"/>
      <c r="E19" s="109"/>
      <c r="F19" s="111"/>
    </row>
    <row r="20" spans="1:8">
      <c r="A20" s="1">
        <v>8</v>
      </c>
      <c r="B20" s="3" t="s">
        <v>200</v>
      </c>
      <c r="C20" s="7"/>
      <c r="E20" s="109"/>
      <c r="F20" s="111"/>
    </row>
    <row r="21" spans="1:8" ht="16.5">
      <c r="A21" s="1"/>
      <c r="B21" s="9"/>
      <c r="E21" s="109"/>
      <c r="F21" s="111"/>
      <c r="G21" s="113" t="s">
        <v>469</v>
      </c>
    </row>
    <row r="22" spans="1:8">
      <c r="A22" s="1">
        <v>9</v>
      </c>
      <c r="B22" s="3" t="s">
        <v>197</v>
      </c>
      <c r="C22" s="3"/>
      <c r="E22" s="109"/>
      <c r="F22" s="111"/>
      <c r="G22" s="115" t="s">
        <v>320</v>
      </c>
      <c r="H22" s="242"/>
    </row>
    <row r="23" spans="1:8">
      <c r="A23" s="1"/>
      <c r="B23" s="4"/>
      <c r="C23" s="5"/>
      <c r="E23" s="109"/>
      <c r="F23" s="111"/>
      <c r="G23" s="116"/>
      <c r="H23" s="242"/>
    </row>
    <row r="24" spans="1:8">
      <c r="A24" s="1">
        <v>10</v>
      </c>
      <c r="B24" s="307" t="s">
        <v>259</v>
      </c>
      <c r="C24" s="308"/>
      <c r="D24" s="211"/>
      <c r="E24" s="109"/>
      <c r="F24" s="111"/>
      <c r="G24" s="116"/>
      <c r="H24" s="242"/>
    </row>
    <row r="25" spans="1:8" ht="16.5">
      <c r="A25" s="1"/>
      <c r="B25" s="9"/>
      <c r="D25" s="212"/>
      <c r="E25" s="109" t="s">
        <v>468</v>
      </c>
      <c r="F25" s="111"/>
      <c r="G25" s="116"/>
      <c r="H25" s="242"/>
    </row>
    <row r="26" spans="1:8" ht="16.5" customHeight="1">
      <c r="A26" s="1">
        <v>11</v>
      </c>
      <c r="B26" s="307" t="s">
        <v>259</v>
      </c>
      <c r="C26" s="307"/>
      <c r="D26" s="212"/>
      <c r="E26" s="110" t="s">
        <v>297</v>
      </c>
      <c r="F26" s="111"/>
      <c r="G26" s="116"/>
      <c r="H26" s="242"/>
    </row>
    <row r="27" spans="1:8">
      <c r="A27" s="1"/>
      <c r="B27" s="10"/>
      <c r="C27" s="8"/>
      <c r="D27" s="213"/>
      <c r="E27" s="111"/>
      <c r="F27" s="111"/>
      <c r="G27" s="116"/>
      <c r="H27" s="242"/>
    </row>
    <row r="28" spans="1:8">
      <c r="A28" s="1">
        <v>12</v>
      </c>
      <c r="B28" s="3" t="s">
        <v>202</v>
      </c>
      <c r="C28" s="7"/>
      <c r="E28" s="111"/>
      <c r="F28" s="111"/>
      <c r="G28" s="116"/>
      <c r="H28" s="242"/>
    </row>
    <row r="29" spans="1:8" ht="16.5">
      <c r="A29" s="1"/>
      <c r="B29" s="12"/>
      <c r="E29" s="111"/>
      <c r="F29" s="112" t="s">
        <v>469</v>
      </c>
      <c r="G29" s="116"/>
      <c r="H29" s="242"/>
    </row>
    <row r="30" spans="1:8">
      <c r="A30" s="1">
        <v>13</v>
      </c>
      <c r="B30" t="s">
        <v>189</v>
      </c>
      <c r="E30" s="111"/>
      <c r="F30" s="109" t="s">
        <v>299</v>
      </c>
      <c r="G30" s="116"/>
      <c r="H30" s="242"/>
    </row>
    <row r="31" spans="1:8">
      <c r="A31" s="1"/>
      <c r="B31" s="10"/>
      <c r="C31" s="8"/>
      <c r="E31" s="111"/>
      <c r="F31" s="109"/>
      <c r="G31" s="116"/>
      <c r="H31" s="242"/>
    </row>
    <row r="32" spans="1:8">
      <c r="A32" s="1">
        <v>14</v>
      </c>
      <c r="B32" s="307" t="s">
        <v>259</v>
      </c>
      <c r="C32" s="308"/>
      <c r="D32" s="211"/>
      <c r="E32" s="111"/>
      <c r="F32" s="109"/>
      <c r="G32" s="116"/>
      <c r="H32" s="242"/>
    </row>
    <row r="33" spans="1:9" ht="16.5">
      <c r="A33" s="1"/>
      <c r="B33" s="9"/>
      <c r="D33" s="212"/>
      <c r="E33" s="112" t="s">
        <v>469</v>
      </c>
      <c r="F33" s="109"/>
      <c r="G33" s="116"/>
      <c r="H33" s="242"/>
    </row>
    <row r="34" spans="1:9" ht="16.5" customHeight="1">
      <c r="A34" s="1">
        <v>15</v>
      </c>
      <c r="B34" s="307" t="s">
        <v>259</v>
      </c>
      <c r="C34" s="307"/>
      <c r="D34" s="212"/>
      <c r="E34" s="109" t="s">
        <v>297</v>
      </c>
      <c r="F34" s="109"/>
      <c r="G34" s="116"/>
      <c r="H34" s="242"/>
    </row>
    <row r="35" spans="1:9">
      <c r="A35" s="1"/>
      <c r="B35" s="10"/>
      <c r="C35" s="8"/>
      <c r="D35" s="213"/>
      <c r="E35" s="109"/>
      <c r="F35" s="109"/>
      <c r="G35" s="116"/>
      <c r="H35" s="242"/>
    </row>
    <row r="36" spans="1:9">
      <c r="A36" s="1">
        <v>16</v>
      </c>
      <c r="B36" s="3" t="s">
        <v>194</v>
      </c>
      <c r="C36" s="7"/>
      <c r="E36" s="109"/>
      <c r="F36" s="109"/>
      <c r="G36" s="116"/>
      <c r="H36" s="242"/>
    </row>
    <row r="37" spans="1:9" ht="16.5">
      <c r="A37" s="1"/>
      <c r="B37" s="9"/>
      <c r="E37" s="109"/>
      <c r="F37" s="109"/>
      <c r="G37" s="116"/>
      <c r="H37" s="242" t="s">
        <v>469</v>
      </c>
      <c r="I37" s="4"/>
    </row>
    <row r="38" spans="1:9">
      <c r="E38" s="109"/>
      <c r="F38" s="109"/>
      <c r="G38" s="116"/>
      <c r="H38" s="244"/>
      <c r="I38" s="10"/>
    </row>
    <row r="39" spans="1:9">
      <c r="A39" s="1">
        <v>17</v>
      </c>
      <c r="B39" s="3" t="s">
        <v>199</v>
      </c>
      <c r="C39" s="3"/>
      <c r="E39" s="109"/>
      <c r="F39" s="109"/>
      <c r="G39" s="116"/>
      <c r="H39" s="242"/>
    </row>
    <row r="40" spans="1:9">
      <c r="A40" s="1"/>
      <c r="B40" s="4"/>
      <c r="C40" s="5"/>
      <c r="E40" s="109"/>
      <c r="F40" s="109"/>
      <c r="G40" s="116"/>
      <c r="H40" s="242"/>
    </row>
    <row r="41" spans="1:9">
      <c r="A41" s="1">
        <v>18</v>
      </c>
      <c r="B41" s="307" t="s">
        <v>259</v>
      </c>
      <c r="C41" s="308"/>
      <c r="D41" s="211"/>
      <c r="E41" s="109"/>
      <c r="F41" s="109"/>
      <c r="G41" s="116"/>
      <c r="H41" s="242"/>
    </row>
    <row r="42" spans="1:9" ht="16.5">
      <c r="A42" s="1"/>
      <c r="B42" s="9"/>
      <c r="D42" s="212"/>
      <c r="E42" s="109" t="s">
        <v>470</v>
      </c>
      <c r="F42" s="109"/>
      <c r="G42" s="116"/>
      <c r="H42" s="242"/>
    </row>
    <row r="43" spans="1:9" ht="16.5" customHeight="1">
      <c r="A43" s="1">
        <v>19</v>
      </c>
      <c r="B43" s="307" t="s">
        <v>259</v>
      </c>
      <c r="C43" s="307"/>
      <c r="D43" s="212"/>
      <c r="E43" s="110" t="s">
        <v>297</v>
      </c>
      <c r="F43" s="109"/>
      <c r="G43" s="116"/>
      <c r="H43" s="242"/>
    </row>
    <row r="44" spans="1:9">
      <c r="A44" s="1"/>
      <c r="B44" s="10"/>
      <c r="C44" s="8"/>
      <c r="D44" s="213"/>
      <c r="E44" s="111"/>
      <c r="F44" s="109"/>
      <c r="G44" s="116"/>
      <c r="H44" s="242"/>
    </row>
    <row r="45" spans="1:9">
      <c r="A45" s="1">
        <v>20</v>
      </c>
      <c r="B45" s="3" t="s">
        <v>186</v>
      </c>
      <c r="C45" s="7"/>
      <c r="E45" s="111"/>
      <c r="F45" s="109"/>
      <c r="G45" s="116"/>
      <c r="H45" s="242"/>
    </row>
    <row r="46" spans="1:9" ht="16.5">
      <c r="A46" s="1"/>
      <c r="B46" s="12"/>
      <c r="E46" s="111"/>
      <c r="F46" s="109" t="s">
        <v>470</v>
      </c>
      <c r="G46" s="116"/>
      <c r="H46" s="242"/>
    </row>
    <row r="47" spans="1:9">
      <c r="A47" s="1">
        <v>21</v>
      </c>
      <c r="B47" t="s">
        <v>195</v>
      </c>
      <c r="E47" s="111"/>
      <c r="F47" s="110" t="s">
        <v>299</v>
      </c>
      <c r="G47" s="116"/>
      <c r="H47" s="242"/>
    </row>
    <row r="48" spans="1:9">
      <c r="A48" s="1"/>
      <c r="B48" s="10"/>
      <c r="C48" s="8"/>
      <c r="D48" s="107" t="s">
        <v>456</v>
      </c>
      <c r="E48" s="111"/>
      <c r="F48" s="111"/>
      <c r="G48" s="116"/>
      <c r="H48" s="242"/>
    </row>
    <row r="49" spans="1:8">
      <c r="A49" s="1">
        <v>22</v>
      </c>
      <c r="B49" s="3" t="s">
        <v>193</v>
      </c>
      <c r="C49" s="7"/>
      <c r="D49" s="211" t="s">
        <v>291</v>
      </c>
      <c r="E49" s="111"/>
      <c r="F49" s="111"/>
      <c r="G49" s="116"/>
      <c r="H49" s="242"/>
    </row>
    <row r="50" spans="1:8" ht="16.5">
      <c r="A50" s="1"/>
      <c r="B50" s="9"/>
      <c r="D50" s="212"/>
      <c r="E50" s="213" t="s">
        <v>456</v>
      </c>
      <c r="F50" s="111"/>
      <c r="G50" s="116"/>
      <c r="H50" s="242"/>
    </row>
    <row r="51" spans="1:8" ht="16.5" customHeight="1">
      <c r="A51" s="1">
        <v>23</v>
      </c>
      <c r="B51" s="307" t="s">
        <v>259</v>
      </c>
      <c r="C51" s="307"/>
      <c r="D51" s="212"/>
      <c r="E51" s="109" t="s">
        <v>297</v>
      </c>
      <c r="F51" s="111"/>
      <c r="G51" s="116"/>
      <c r="H51" s="242"/>
    </row>
    <row r="52" spans="1:8">
      <c r="A52" s="1"/>
      <c r="B52" s="10"/>
      <c r="C52" s="8"/>
      <c r="D52" s="213" t="s">
        <v>457</v>
      </c>
      <c r="E52" s="109"/>
      <c r="F52" s="111"/>
      <c r="G52" s="116"/>
      <c r="H52" s="242"/>
    </row>
    <row r="53" spans="1:8">
      <c r="A53" s="1">
        <v>24</v>
      </c>
      <c r="B53" s="3" t="s">
        <v>188</v>
      </c>
      <c r="C53" s="7"/>
      <c r="E53" s="109"/>
      <c r="F53" s="111"/>
      <c r="G53" s="113" t="s">
        <v>470</v>
      </c>
      <c r="H53" s="242"/>
    </row>
    <row r="54" spans="1:8">
      <c r="B54" s="4"/>
      <c r="E54" s="109"/>
      <c r="F54" s="111"/>
      <c r="G54" s="109" t="s">
        <v>320</v>
      </c>
    </row>
    <row r="55" spans="1:8">
      <c r="A55" s="1">
        <v>25</v>
      </c>
      <c r="B55" s="3" t="s">
        <v>201</v>
      </c>
      <c r="C55" s="3"/>
      <c r="E55" s="109"/>
      <c r="F55" s="111"/>
    </row>
    <row r="56" spans="1:8">
      <c r="A56" s="1"/>
      <c r="B56" s="4"/>
      <c r="C56" s="5"/>
      <c r="E56" s="109"/>
      <c r="F56" s="111"/>
    </row>
    <row r="57" spans="1:8">
      <c r="A57" s="1">
        <v>26</v>
      </c>
      <c r="B57" s="307" t="s">
        <v>259</v>
      </c>
      <c r="C57" s="308"/>
      <c r="D57" s="211"/>
      <c r="E57" s="109"/>
      <c r="F57" s="111"/>
    </row>
    <row r="58" spans="1:8" ht="16.5">
      <c r="A58" s="1"/>
      <c r="B58" s="9"/>
      <c r="D58" s="212"/>
      <c r="E58" s="109" t="s">
        <v>471</v>
      </c>
      <c r="F58" s="111"/>
    </row>
    <row r="59" spans="1:8" ht="16.5" customHeight="1">
      <c r="A59" s="1">
        <v>27</v>
      </c>
      <c r="B59" s="307" t="s">
        <v>259</v>
      </c>
      <c r="C59" s="307"/>
      <c r="D59" s="212"/>
      <c r="E59" s="110" t="s">
        <v>297</v>
      </c>
      <c r="F59" s="111"/>
    </row>
    <row r="60" spans="1:8">
      <c r="A60" s="1"/>
      <c r="B60" s="10"/>
      <c r="C60" s="8"/>
      <c r="D60" s="213"/>
      <c r="E60" s="111"/>
      <c r="F60" s="111"/>
    </row>
    <row r="61" spans="1:8">
      <c r="A61" s="1">
        <v>28</v>
      </c>
      <c r="B61" s="3" t="s">
        <v>196</v>
      </c>
      <c r="C61" s="7"/>
      <c r="E61" s="111"/>
      <c r="F61" s="111"/>
    </row>
    <row r="62" spans="1:8" ht="16.5">
      <c r="A62" s="1"/>
      <c r="B62" s="12"/>
      <c r="E62" s="111"/>
      <c r="F62" s="112" t="s">
        <v>471</v>
      </c>
    </row>
    <row r="63" spans="1:8">
      <c r="A63" s="1">
        <v>29</v>
      </c>
      <c r="B63" t="s">
        <v>191</v>
      </c>
      <c r="E63" s="111"/>
      <c r="F63" s="109" t="s">
        <v>299</v>
      </c>
    </row>
    <row r="64" spans="1:8">
      <c r="A64" s="1"/>
      <c r="B64" s="10"/>
      <c r="C64" s="8"/>
      <c r="E64" s="111"/>
    </row>
    <row r="65" spans="1:13">
      <c r="A65" s="1">
        <v>30</v>
      </c>
      <c r="B65" s="307" t="s">
        <v>259</v>
      </c>
      <c r="C65" s="308"/>
      <c r="D65" s="211"/>
      <c r="E65" s="111"/>
    </row>
    <row r="66" spans="1:13" ht="16.5">
      <c r="A66" s="1"/>
      <c r="B66" s="9"/>
      <c r="D66" s="212"/>
      <c r="E66" s="112" t="s">
        <v>472</v>
      </c>
    </row>
    <row r="67" spans="1:13" ht="16.5" customHeight="1">
      <c r="A67" s="1">
        <v>31</v>
      </c>
      <c r="B67" s="307" t="s">
        <v>259</v>
      </c>
      <c r="C67" s="307"/>
      <c r="D67" s="212"/>
      <c r="E67" s="109" t="s">
        <v>297</v>
      </c>
    </row>
    <row r="68" spans="1:13">
      <c r="A68" s="1"/>
      <c r="B68" s="10"/>
      <c r="C68" s="8"/>
      <c r="D68" s="213"/>
    </row>
    <row r="69" spans="1:13">
      <c r="A69" s="1">
        <v>32</v>
      </c>
      <c r="B69" s="3" t="s">
        <v>198</v>
      </c>
      <c r="C69" s="7"/>
    </row>
    <row r="70" spans="1:13" ht="16.5">
      <c r="A70" s="1"/>
      <c r="B70" s="9"/>
    </row>
    <row r="71" spans="1:13" ht="15.75">
      <c r="A71" s="1"/>
      <c r="B71" s="319" t="s">
        <v>428</v>
      </c>
      <c r="C71" s="319"/>
      <c r="D71" s="107" t="s">
        <v>469</v>
      </c>
      <c r="G71" s="249" t="s">
        <v>547</v>
      </c>
      <c r="H71" s="250"/>
      <c r="I71" s="251"/>
      <c r="J71" s="251"/>
      <c r="K71" s="251"/>
      <c r="L71" s="251"/>
      <c r="M71" s="251"/>
    </row>
    <row r="72" spans="1:13" ht="16.5">
      <c r="A72" s="1"/>
      <c r="B72" s="9"/>
      <c r="G72" s="249" t="s">
        <v>548</v>
      </c>
      <c r="H72" s="250"/>
      <c r="I72" s="251"/>
      <c r="J72" s="251"/>
      <c r="K72" s="251"/>
      <c r="L72" s="251"/>
      <c r="M72" s="251"/>
    </row>
    <row r="73" spans="1:13" ht="15.75">
      <c r="A73" s="33" t="s">
        <v>327</v>
      </c>
      <c r="G73" s="318" t="s">
        <v>550</v>
      </c>
      <c r="H73" s="318"/>
      <c r="I73" s="318"/>
      <c r="J73" s="318"/>
      <c r="K73" s="318"/>
      <c r="L73" s="318"/>
      <c r="M73" s="318"/>
    </row>
    <row r="74" spans="1:13" ht="15.75">
      <c r="G74" s="318" t="s">
        <v>549</v>
      </c>
      <c r="H74" s="318"/>
      <c r="I74" s="318"/>
      <c r="J74" s="318"/>
      <c r="K74" s="318"/>
      <c r="L74" s="318"/>
      <c r="M74" s="318"/>
    </row>
    <row r="75" spans="1:13" ht="15.75">
      <c r="G75" s="246"/>
      <c r="H75" s="247"/>
      <c r="I75" s="248"/>
      <c r="J75" s="248"/>
      <c r="K75" s="248"/>
      <c r="L75" s="248"/>
      <c r="M75" s="248"/>
    </row>
    <row r="76" spans="1:13">
      <c r="G76" s="163"/>
    </row>
    <row r="77" spans="1:13">
      <c r="G77" s="163"/>
    </row>
    <row r="78" spans="1:13">
      <c r="G78" s="163"/>
    </row>
    <row r="79" spans="1:13">
      <c r="G79" s="163"/>
    </row>
    <row r="80" spans="1:13">
      <c r="G80" s="163"/>
    </row>
  </sheetData>
  <mergeCells count="19">
    <mergeCell ref="G73:M73"/>
    <mergeCell ref="G74:M74"/>
    <mergeCell ref="B65:C65"/>
    <mergeCell ref="B67:C67"/>
    <mergeCell ref="B71:C71"/>
    <mergeCell ref="A3:G3"/>
    <mergeCell ref="B43:C43"/>
    <mergeCell ref="B51:C51"/>
    <mergeCell ref="B57:C57"/>
    <mergeCell ref="B59:C59"/>
    <mergeCell ref="B7:C7"/>
    <mergeCell ref="B9:C9"/>
    <mergeCell ref="B16:C16"/>
    <mergeCell ref="B18:C18"/>
    <mergeCell ref="B24:C24"/>
    <mergeCell ref="B26:C26"/>
    <mergeCell ref="B32:C32"/>
    <mergeCell ref="B34:C34"/>
    <mergeCell ref="B41:C41"/>
  </mergeCells>
  <pageMargins left="0.11811023622047245" right="0" top="0.39370078740157483" bottom="0.1181102362204724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F26"/>
  <sheetViews>
    <sheetView topLeftCell="A13" zoomScaleNormal="100" workbookViewId="0">
      <selection activeCell="E26" sqref="E26:H26"/>
    </sheetView>
  </sheetViews>
  <sheetFormatPr defaultRowHeight="15"/>
  <cols>
    <col min="1" max="1" width="6.5703125" customWidth="1"/>
    <col min="3" max="3" width="52.140625" customWidth="1"/>
    <col min="4" max="4" width="22.5703125" style="107" customWidth="1"/>
    <col min="5" max="5" width="18" customWidth="1"/>
    <col min="6" max="6" width="18.28515625" style="107" customWidth="1"/>
  </cols>
  <sheetData>
    <row r="3" spans="1:6">
      <c r="A3" s="311" t="s">
        <v>23</v>
      </c>
      <c r="B3" s="311"/>
      <c r="C3" s="311"/>
      <c r="D3" s="311"/>
      <c r="E3" s="311"/>
      <c r="F3" s="311"/>
    </row>
    <row r="5" spans="1:6" ht="24.95" customHeight="1">
      <c r="A5" s="1">
        <v>1</v>
      </c>
      <c r="B5" s="3" t="s">
        <v>208</v>
      </c>
      <c r="C5" s="3"/>
    </row>
    <row r="6" spans="1:6" ht="24.95" customHeight="1">
      <c r="A6" s="1"/>
      <c r="B6" s="4"/>
      <c r="C6" s="5"/>
      <c r="D6" s="107" t="s">
        <v>462</v>
      </c>
    </row>
    <row r="7" spans="1:6" ht="24.95" customHeight="1">
      <c r="A7" s="1">
        <v>2</v>
      </c>
      <c r="B7" s="307" t="s">
        <v>259</v>
      </c>
      <c r="C7" s="308"/>
      <c r="D7" s="211"/>
    </row>
    <row r="8" spans="1:6" ht="24.95" customHeight="1">
      <c r="A8" s="1"/>
      <c r="B8" s="9"/>
      <c r="D8" s="212"/>
    </row>
    <row r="9" spans="1:6" ht="24.95" customHeight="1">
      <c r="A9" s="1"/>
      <c r="D9" s="212"/>
      <c r="E9" s="214" t="s">
        <v>458</v>
      </c>
      <c r="F9" s="238"/>
    </row>
    <row r="10" spans="1:6" ht="24.95" customHeight="1">
      <c r="A10" s="1">
        <v>3</v>
      </c>
      <c r="B10" t="s">
        <v>203</v>
      </c>
      <c r="D10" s="212"/>
      <c r="E10" s="110" t="s">
        <v>299</v>
      </c>
    </row>
    <row r="11" spans="1:6" ht="24.95" customHeight="1">
      <c r="A11" s="1"/>
      <c r="B11" s="10"/>
      <c r="C11" s="8"/>
      <c r="D11" s="213" t="s">
        <v>458</v>
      </c>
      <c r="E11" s="111"/>
    </row>
    <row r="12" spans="1:6" ht="24.95" customHeight="1">
      <c r="A12" s="1">
        <v>4</v>
      </c>
      <c r="B12" s="3" t="s">
        <v>207</v>
      </c>
      <c r="C12" s="7"/>
      <c r="D12" s="109" t="s">
        <v>292</v>
      </c>
      <c r="E12" s="111"/>
    </row>
    <row r="13" spans="1:6" ht="24.95" customHeight="1">
      <c r="A13" s="1"/>
      <c r="B13" s="12"/>
      <c r="D13" s="109"/>
      <c r="E13" s="111"/>
      <c r="F13" s="214" t="s">
        <v>460</v>
      </c>
    </row>
    <row r="14" spans="1:6" ht="24.95" customHeight="1">
      <c r="A14" s="1"/>
      <c r="D14" s="109"/>
      <c r="E14" s="111"/>
      <c r="F14" s="191" t="s">
        <v>315</v>
      </c>
    </row>
    <row r="15" spans="1:6" ht="24.95" customHeight="1">
      <c r="A15" s="1">
        <v>5</v>
      </c>
      <c r="B15" t="s">
        <v>204</v>
      </c>
      <c r="D15" s="109"/>
      <c r="E15" s="111"/>
      <c r="F15" s="238"/>
    </row>
    <row r="16" spans="1:6" ht="24.95" customHeight="1">
      <c r="A16" s="1"/>
      <c r="B16" s="10"/>
      <c r="C16" s="8"/>
      <c r="D16" s="113" t="s">
        <v>459</v>
      </c>
      <c r="E16" s="111"/>
      <c r="F16" s="238"/>
    </row>
    <row r="17" spans="1:6" ht="24.95" customHeight="1">
      <c r="A17" s="1">
        <v>6</v>
      </c>
      <c r="B17" s="3" t="s">
        <v>205</v>
      </c>
      <c r="C17" s="7"/>
      <c r="D17" s="110" t="s">
        <v>292</v>
      </c>
      <c r="E17" s="111"/>
      <c r="F17" s="238"/>
    </row>
    <row r="18" spans="1:6" ht="24.95" customHeight="1">
      <c r="A18" s="1"/>
      <c r="B18" s="9"/>
      <c r="D18" s="111"/>
      <c r="E18" s="111"/>
      <c r="F18" s="238"/>
    </row>
    <row r="19" spans="1:6" ht="24.95" customHeight="1">
      <c r="A19" s="1"/>
      <c r="D19" s="111"/>
      <c r="E19" s="112" t="s">
        <v>460</v>
      </c>
      <c r="F19" s="238"/>
    </row>
    <row r="20" spans="1:6" ht="24.95" customHeight="1">
      <c r="A20" s="1">
        <v>7</v>
      </c>
      <c r="B20" t="s">
        <v>209</v>
      </c>
      <c r="D20" s="111"/>
      <c r="E20" s="109" t="s">
        <v>299</v>
      </c>
      <c r="F20" s="238"/>
    </row>
    <row r="21" spans="1:6" ht="24.95" customHeight="1">
      <c r="A21" s="1"/>
      <c r="B21" s="10"/>
      <c r="C21" s="8"/>
      <c r="D21" s="112" t="s">
        <v>460</v>
      </c>
      <c r="F21" s="238"/>
    </row>
    <row r="22" spans="1:6" ht="24.95" customHeight="1">
      <c r="A22" s="1">
        <v>8</v>
      </c>
      <c r="B22" s="3" t="s">
        <v>206</v>
      </c>
      <c r="C22" s="7"/>
      <c r="D22" s="109" t="s">
        <v>292</v>
      </c>
      <c r="F22" s="238"/>
    </row>
    <row r="23" spans="1:6">
      <c r="E23" s="239" t="s">
        <v>520</v>
      </c>
      <c r="F23" s="238"/>
    </row>
    <row r="24" spans="1:6">
      <c r="E24" s="239" t="s">
        <v>521</v>
      </c>
    </row>
    <row r="25" spans="1:6">
      <c r="A25" s="33" t="s">
        <v>327</v>
      </c>
      <c r="E25" s="239" t="s">
        <v>522</v>
      </c>
    </row>
    <row r="26" spans="1:6">
      <c r="E26" s="239" t="s">
        <v>208</v>
      </c>
    </row>
  </sheetData>
  <mergeCells count="2">
    <mergeCell ref="A3:F3"/>
    <mergeCell ref="B7:C7"/>
  </mergeCells>
  <pageMargins left="0.19685039370078741" right="0" top="0.39370078740157483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76"/>
  <sheetViews>
    <sheetView topLeftCell="A67" zoomScaleNormal="100" workbookViewId="0">
      <selection activeCell="E77" sqref="E77"/>
    </sheetView>
  </sheetViews>
  <sheetFormatPr defaultRowHeight="15"/>
  <cols>
    <col min="1" max="1" width="5.42578125" customWidth="1"/>
    <col min="3" max="3" width="54.140625" customWidth="1"/>
    <col min="4" max="4" width="18.5703125" customWidth="1"/>
    <col min="5" max="5" width="15.85546875" customWidth="1"/>
    <col min="6" max="6" width="19.5703125" style="109" customWidth="1"/>
    <col min="7" max="7" width="14.28515625" customWidth="1"/>
    <col min="8" max="9" width="9.140625" style="4"/>
  </cols>
  <sheetData>
    <row r="2" spans="1:7" ht="21.75" customHeight="1"/>
    <row r="3" spans="1:7">
      <c r="A3" s="311" t="s">
        <v>24</v>
      </c>
      <c r="B3" s="311"/>
      <c r="C3" s="311"/>
      <c r="D3" s="311"/>
      <c r="E3" s="311"/>
      <c r="F3" s="311"/>
      <c r="G3" s="311"/>
    </row>
    <row r="4" spans="1:7" ht="9.75" customHeight="1"/>
    <row r="5" spans="1:7">
      <c r="D5" s="109"/>
    </row>
    <row r="6" spans="1:7">
      <c r="A6" s="1">
        <v>1</v>
      </c>
      <c r="B6" s="3" t="s">
        <v>282</v>
      </c>
      <c r="C6" s="3"/>
      <c r="D6" s="109"/>
    </row>
    <row r="7" spans="1:7">
      <c r="A7" s="1"/>
      <c r="B7" s="4"/>
      <c r="C7" s="5"/>
      <c r="D7" s="109"/>
    </row>
    <row r="8" spans="1:7">
      <c r="A8" s="1">
        <v>2</v>
      </c>
      <c r="B8" s="307" t="s">
        <v>259</v>
      </c>
      <c r="C8" s="308"/>
      <c r="D8" s="110"/>
    </row>
    <row r="9" spans="1:7" ht="16.5">
      <c r="A9" s="1"/>
      <c r="B9" s="9"/>
      <c r="D9" s="111"/>
      <c r="E9" s="109" t="s">
        <v>504</v>
      </c>
    </row>
    <row r="10" spans="1:7" ht="16.5" customHeight="1">
      <c r="A10" s="1">
        <v>3</v>
      </c>
      <c r="B10" s="307" t="s">
        <v>259</v>
      </c>
      <c r="C10" s="307"/>
      <c r="D10" s="111"/>
      <c r="E10" s="110" t="s">
        <v>311</v>
      </c>
    </row>
    <row r="11" spans="1:7">
      <c r="A11" s="1"/>
      <c r="B11" s="10"/>
      <c r="C11" s="8"/>
      <c r="D11" s="112"/>
      <c r="E11" s="111"/>
    </row>
    <row r="12" spans="1:7">
      <c r="A12" s="1">
        <v>4</v>
      </c>
      <c r="B12" s="3" t="s">
        <v>214</v>
      </c>
      <c r="C12" s="7"/>
      <c r="D12" s="109"/>
      <c r="E12" s="111"/>
    </row>
    <row r="13" spans="1:7" ht="16.5">
      <c r="A13" s="1"/>
      <c r="B13" s="12"/>
      <c r="D13" s="109"/>
      <c r="E13" s="111"/>
    </row>
    <row r="14" spans="1:7">
      <c r="A14" s="1"/>
      <c r="D14" s="109"/>
      <c r="E14" s="111"/>
      <c r="F14" s="113" t="s">
        <v>504</v>
      </c>
    </row>
    <row r="15" spans="1:7">
      <c r="A15" s="1">
        <v>5</v>
      </c>
      <c r="B15" t="s">
        <v>227</v>
      </c>
      <c r="D15" s="109"/>
      <c r="E15" s="111"/>
      <c r="F15" s="110" t="s">
        <v>316</v>
      </c>
    </row>
    <row r="16" spans="1:7">
      <c r="A16" s="1"/>
      <c r="B16" s="10"/>
      <c r="C16" s="8"/>
      <c r="D16" s="109" t="s">
        <v>484</v>
      </c>
      <c r="E16" s="111"/>
      <c r="F16" s="111"/>
    </row>
    <row r="17" spans="1:7">
      <c r="A17" s="1">
        <v>6</v>
      </c>
      <c r="B17" s="3" t="s">
        <v>213</v>
      </c>
      <c r="C17" s="7"/>
      <c r="D17" s="110" t="s">
        <v>302</v>
      </c>
      <c r="E17" s="111"/>
      <c r="F17" s="111"/>
    </row>
    <row r="18" spans="1:7" ht="16.5">
      <c r="A18" s="1"/>
      <c r="B18" s="9"/>
      <c r="D18" s="111"/>
      <c r="E18" s="112" t="s">
        <v>484</v>
      </c>
      <c r="F18" s="111"/>
    </row>
    <row r="19" spans="1:7" ht="16.5" customHeight="1">
      <c r="A19" s="1">
        <v>7</v>
      </c>
      <c r="B19" s="307" t="s">
        <v>259</v>
      </c>
      <c r="C19" s="307"/>
      <c r="D19" s="111"/>
      <c r="E19" s="109" t="s">
        <v>311</v>
      </c>
      <c r="F19" s="111"/>
    </row>
    <row r="20" spans="1:7">
      <c r="A20" s="1"/>
      <c r="B20" s="10"/>
      <c r="C20" s="8"/>
      <c r="D20" s="112"/>
      <c r="E20" s="109"/>
      <c r="F20" s="111"/>
    </row>
    <row r="21" spans="1:7">
      <c r="A21" s="1">
        <v>8</v>
      </c>
      <c r="B21" s="3" t="s">
        <v>217</v>
      </c>
      <c r="C21" s="7"/>
      <c r="D21" s="109"/>
      <c r="E21" s="109"/>
      <c r="F21" s="111"/>
    </row>
    <row r="22" spans="1:7" ht="16.5">
      <c r="A22" s="1"/>
      <c r="B22" s="9"/>
      <c r="D22" s="109"/>
      <c r="E22" s="109"/>
      <c r="F22" s="111"/>
      <c r="G22" s="6" t="s">
        <v>504</v>
      </c>
    </row>
    <row r="23" spans="1:7">
      <c r="A23" s="1">
        <v>9</v>
      </c>
      <c r="B23" s="3" t="s">
        <v>281</v>
      </c>
      <c r="C23" s="3"/>
      <c r="D23" s="109"/>
      <c r="E23" s="109"/>
      <c r="F23" s="111"/>
      <c r="G23" s="10" t="s">
        <v>336</v>
      </c>
    </row>
    <row r="24" spans="1:7">
      <c r="A24" s="1"/>
      <c r="B24" s="4"/>
      <c r="C24" s="5"/>
      <c r="D24" s="109"/>
      <c r="E24" s="109"/>
      <c r="F24" s="111"/>
      <c r="G24" s="4"/>
    </row>
    <row r="25" spans="1:7">
      <c r="A25" s="1">
        <v>10</v>
      </c>
      <c r="B25" s="307" t="s">
        <v>259</v>
      </c>
      <c r="C25" s="308"/>
      <c r="D25" s="110"/>
      <c r="E25" s="109"/>
      <c r="F25" s="111"/>
      <c r="G25" s="4"/>
    </row>
    <row r="26" spans="1:7" ht="16.5">
      <c r="A26" s="1"/>
      <c r="B26" s="9"/>
      <c r="D26" s="111"/>
      <c r="E26" s="109" t="s">
        <v>485</v>
      </c>
      <c r="F26" s="111"/>
      <c r="G26" s="4"/>
    </row>
    <row r="27" spans="1:7">
      <c r="A27" s="1">
        <v>11</v>
      </c>
      <c r="B27" t="s">
        <v>212</v>
      </c>
      <c r="D27" s="111"/>
      <c r="E27" s="110" t="s">
        <v>311</v>
      </c>
      <c r="F27" s="111"/>
      <c r="G27" s="4"/>
    </row>
    <row r="28" spans="1:7">
      <c r="A28" s="1"/>
      <c r="B28" s="10"/>
      <c r="C28" s="8"/>
      <c r="D28" s="112" t="s">
        <v>485</v>
      </c>
      <c r="E28" s="111"/>
      <c r="F28" s="111"/>
      <c r="G28" s="4"/>
    </row>
    <row r="29" spans="1:7">
      <c r="A29" s="1">
        <v>12</v>
      </c>
      <c r="B29" s="3" t="s">
        <v>219</v>
      </c>
      <c r="C29" s="7"/>
      <c r="D29" s="109" t="s">
        <v>302</v>
      </c>
      <c r="E29" s="111"/>
      <c r="F29" s="111"/>
      <c r="G29" s="4"/>
    </row>
    <row r="30" spans="1:7" ht="16.5">
      <c r="A30" s="1"/>
      <c r="B30" s="12"/>
      <c r="D30" s="109"/>
      <c r="E30" s="111"/>
      <c r="F30" s="112" t="s">
        <v>485</v>
      </c>
      <c r="G30" s="4"/>
    </row>
    <row r="31" spans="1:7">
      <c r="A31" s="1">
        <v>13</v>
      </c>
      <c r="B31" t="s">
        <v>226</v>
      </c>
      <c r="D31" s="109"/>
      <c r="E31" s="111"/>
      <c r="F31" s="109" t="s">
        <v>316</v>
      </c>
      <c r="G31" s="4"/>
    </row>
    <row r="32" spans="1:7">
      <c r="A32" s="1"/>
      <c r="B32" s="10"/>
      <c r="C32" s="8"/>
      <c r="D32" s="109"/>
      <c r="E32" s="111"/>
      <c r="G32" s="4"/>
    </row>
    <row r="33" spans="1:7">
      <c r="A33" s="1"/>
      <c r="B33" s="4"/>
      <c r="C33" s="5"/>
      <c r="D33" s="113" t="s">
        <v>486</v>
      </c>
      <c r="E33" s="111"/>
      <c r="G33" s="4"/>
    </row>
    <row r="34" spans="1:7">
      <c r="A34" s="1">
        <v>14</v>
      </c>
      <c r="B34" s="3" t="s">
        <v>280</v>
      </c>
      <c r="C34" s="7"/>
      <c r="D34" s="110" t="s">
        <v>302</v>
      </c>
      <c r="E34" s="111"/>
      <c r="G34" s="4"/>
    </row>
    <row r="35" spans="1:7" ht="16.5">
      <c r="A35" s="1"/>
      <c r="B35" s="9"/>
      <c r="D35" s="111"/>
      <c r="E35" s="112" t="s">
        <v>486</v>
      </c>
      <c r="G35" s="4"/>
    </row>
    <row r="36" spans="1:7" ht="16.5" customHeight="1">
      <c r="A36" s="1">
        <v>15</v>
      </c>
      <c r="B36" s="307" t="s">
        <v>259</v>
      </c>
      <c r="C36" s="307"/>
      <c r="D36" s="111"/>
      <c r="E36" s="109" t="s">
        <v>311</v>
      </c>
      <c r="G36" s="4"/>
    </row>
    <row r="37" spans="1:7">
      <c r="A37" s="1"/>
      <c r="B37" s="10"/>
      <c r="C37" s="8"/>
      <c r="D37" s="112"/>
      <c r="E37" s="109"/>
      <c r="G37" s="4"/>
    </row>
    <row r="38" spans="1:7">
      <c r="A38" s="1">
        <v>16</v>
      </c>
      <c r="B38" s="3" t="s">
        <v>229</v>
      </c>
      <c r="C38" s="7"/>
      <c r="D38" s="109"/>
      <c r="E38" s="109"/>
      <c r="G38" s="4"/>
    </row>
    <row r="39" spans="1:7" ht="16.5">
      <c r="A39" s="1"/>
      <c r="B39" s="9"/>
      <c r="D39" s="109"/>
      <c r="E39" s="109"/>
      <c r="G39" s="4"/>
    </row>
    <row r="40" spans="1:7">
      <c r="A40" s="1">
        <v>17</v>
      </c>
      <c r="B40" s="3" t="s">
        <v>225</v>
      </c>
      <c r="C40" s="3"/>
      <c r="D40" s="109"/>
      <c r="E40" s="109"/>
      <c r="G40" s="4"/>
    </row>
    <row r="41" spans="1:7">
      <c r="A41" s="1"/>
      <c r="B41" s="4"/>
      <c r="C41" s="5"/>
      <c r="D41" s="109"/>
      <c r="E41" s="109"/>
      <c r="G41" s="4"/>
    </row>
    <row r="42" spans="1:7">
      <c r="A42" s="1">
        <v>18</v>
      </c>
      <c r="B42" s="307" t="s">
        <v>259</v>
      </c>
      <c r="C42" s="308"/>
      <c r="D42" s="110"/>
      <c r="E42" s="109"/>
      <c r="G42" s="4"/>
    </row>
    <row r="43" spans="1:7" ht="16.5">
      <c r="A43" s="1"/>
      <c r="B43" s="9"/>
      <c r="D43" s="111"/>
      <c r="E43" s="109" t="s">
        <v>487</v>
      </c>
      <c r="G43" s="4"/>
    </row>
    <row r="44" spans="1:7">
      <c r="A44" s="1">
        <v>19</v>
      </c>
      <c r="B44" t="s">
        <v>222</v>
      </c>
      <c r="D44" s="111"/>
      <c r="E44" s="110" t="s">
        <v>311</v>
      </c>
      <c r="G44" s="4"/>
    </row>
    <row r="45" spans="1:7">
      <c r="A45" s="1"/>
      <c r="B45" s="10"/>
      <c r="C45" s="8"/>
      <c r="D45" s="112" t="s">
        <v>487</v>
      </c>
      <c r="E45" s="111"/>
      <c r="G45" s="4"/>
    </row>
    <row r="46" spans="1:7">
      <c r="A46" s="1">
        <v>20</v>
      </c>
      <c r="B46" s="3" t="s">
        <v>220</v>
      </c>
      <c r="C46" s="7"/>
      <c r="D46" s="109" t="s">
        <v>302</v>
      </c>
      <c r="E46" s="111"/>
      <c r="G46" s="4"/>
    </row>
    <row r="47" spans="1:7" ht="16.5">
      <c r="A47" s="1"/>
      <c r="B47" s="12"/>
      <c r="D47" s="109"/>
      <c r="E47" s="111"/>
      <c r="G47" s="4"/>
    </row>
    <row r="48" spans="1:7">
      <c r="A48" s="1"/>
      <c r="D48" s="109"/>
      <c r="E48" s="111"/>
      <c r="F48" s="113" t="s">
        <v>487</v>
      </c>
      <c r="G48" s="4"/>
    </row>
    <row r="49" spans="1:7">
      <c r="A49" s="1">
        <v>21</v>
      </c>
      <c r="B49" t="s">
        <v>215</v>
      </c>
      <c r="D49" s="109"/>
      <c r="E49" s="111"/>
      <c r="F49" s="110" t="s">
        <v>316</v>
      </c>
      <c r="G49" s="4"/>
    </row>
    <row r="50" spans="1:7">
      <c r="A50" s="1"/>
      <c r="B50" s="10"/>
      <c r="C50" s="8"/>
      <c r="D50" s="109" t="s">
        <v>488</v>
      </c>
      <c r="E50" s="111"/>
      <c r="F50" s="111"/>
      <c r="G50" s="4"/>
    </row>
    <row r="51" spans="1:7">
      <c r="A51" s="1">
        <v>22</v>
      </c>
      <c r="B51" s="3" t="s">
        <v>210</v>
      </c>
      <c r="C51" s="7"/>
      <c r="D51" s="110" t="s">
        <v>302</v>
      </c>
      <c r="E51" s="111"/>
      <c r="F51" s="111"/>
      <c r="G51" s="4"/>
    </row>
    <row r="52" spans="1:7" ht="16.5">
      <c r="A52" s="1"/>
      <c r="B52" s="9"/>
      <c r="D52" s="111"/>
      <c r="E52" s="112" t="s">
        <v>505</v>
      </c>
      <c r="F52" s="111"/>
      <c r="G52" s="4"/>
    </row>
    <row r="53" spans="1:7" ht="16.5" customHeight="1">
      <c r="A53" s="1">
        <v>23</v>
      </c>
      <c r="B53" s="307" t="s">
        <v>259</v>
      </c>
      <c r="C53" s="307"/>
      <c r="D53" s="111"/>
      <c r="E53" s="109" t="s">
        <v>311</v>
      </c>
      <c r="F53" s="111"/>
      <c r="G53" s="4"/>
    </row>
    <row r="54" spans="1:7">
      <c r="A54" s="1"/>
      <c r="B54" s="10"/>
      <c r="C54" s="8"/>
      <c r="D54" s="112"/>
      <c r="E54" s="109"/>
      <c r="F54" s="111"/>
      <c r="G54" s="4"/>
    </row>
    <row r="55" spans="1:7">
      <c r="A55" s="1">
        <v>24</v>
      </c>
      <c r="B55" s="3" t="s">
        <v>218</v>
      </c>
      <c r="C55" s="7"/>
      <c r="D55" s="109"/>
      <c r="E55" s="109"/>
      <c r="F55" s="111"/>
      <c r="G55" s="4"/>
    </row>
    <row r="56" spans="1:7" ht="16.5">
      <c r="A56" s="1"/>
      <c r="B56" s="9"/>
      <c r="D56" s="109"/>
      <c r="E56" s="109"/>
      <c r="F56" s="111"/>
      <c r="G56" s="6" t="s">
        <v>489</v>
      </c>
    </row>
    <row r="57" spans="1:7">
      <c r="A57" s="1">
        <v>25</v>
      </c>
      <c r="B57" s="3" t="s">
        <v>228</v>
      </c>
      <c r="C57" s="3"/>
      <c r="D57" s="109"/>
      <c r="E57" s="109"/>
      <c r="F57" s="111"/>
      <c r="G57" t="s">
        <v>338</v>
      </c>
    </row>
    <row r="58" spans="1:7">
      <c r="A58" s="1"/>
      <c r="B58" s="4"/>
      <c r="C58" s="5"/>
      <c r="D58" s="109"/>
      <c r="E58" s="109"/>
      <c r="F58" s="111"/>
    </row>
    <row r="59" spans="1:7">
      <c r="A59" s="1">
        <v>26</v>
      </c>
      <c r="B59" s="307" t="s">
        <v>259</v>
      </c>
      <c r="C59" s="308"/>
      <c r="D59" s="110"/>
      <c r="E59" s="109"/>
      <c r="F59" s="111"/>
    </row>
    <row r="60" spans="1:7" ht="16.5">
      <c r="A60" s="1"/>
      <c r="B60" s="9"/>
      <c r="D60" s="111"/>
      <c r="E60" s="109" t="s">
        <v>489</v>
      </c>
      <c r="F60" s="111"/>
    </row>
    <row r="61" spans="1:7">
      <c r="A61" s="1">
        <v>27</v>
      </c>
      <c r="B61" t="s">
        <v>221</v>
      </c>
      <c r="D61" s="111"/>
      <c r="E61" s="110" t="s">
        <v>312</v>
      </c>
      <c r="F61" s="111"/>
    </row>
    <row r="62" spans="1:7">
      <c r="A62" s="1"/>
      <c r="B62" s="10"/>
      <c r="C62" s="8"/>
      <c r="D62" s="112" t="s">
        <v>489</v>
      </c>
      <c r="E62" s="111"/>
      <c r="F62" s="111"/>
    </row>
    <row r="63" spans="1:7">
      <c r="A63" s="1">
        <v>28</v>
      </c>
      <c r="B63" s="3" t="s">
        <v>224</v>
      </c>
      <c r="C63" s="7"/>
      <c r="D63" s="109" t="s">
        <v>302</v>
      </c>
      <c r="E63" s="111"/>
      <c r="F63" s="111"/>
    </row>
    <row r="64" spans="1:7" ht="16.5">
      <c r="A64" s="1"/>
      <c r="B64" s="12"/>
      <c r="D64" s="109"/>
      <c r="E64" s="111"/>
      <c r="F64" s="112" t="s">
        <v>489</v>
      </c>
    </row>
    <row r="65" spans="1:6">
      <c r="A65" s="1">
        <v>29</v>
      </c>
      <c r="B65" t="s">
        <v>216</v>
      </c>
      <c r="D65" s="109"/>
      <c r="E65" s="111"/>
      <c r="F65" s="109" t="s">
        <v>316</v>
      </c>
    </row>
    <row r="66" spans="1:6">
      <c r="A66" s="1"/>
      <c r="B66" s="10"/>
      <c r="C66" s="8"/>
      <c r="D66" s="109" t="s">
        <v>490</v>
      </c>
      <c r="E66" s="111"/>
    </row>
    <row r="67" spans="1:6">
      <c r="A67" s="1">
        <v>30</v>
      </c>
      <c r="B67" s="3" t="s">
        <v>211</v>
      </c>
      <c r="C67" s="7"/>
      <c r="D67" s="110" t="s">
        <v>303</v>
      </c>
      <c r="E67" s="111"/>
    </row>
    <row r="68" spans="1:6" ht="16.5">
      <c r="A68" s="1"/>
      <c r="B68" s="9"/>
      <c r="D68" s="5"/>
      <c r="E68" s="112" t="s">
        <v>490</v>
      </c>
    </row>
    <row r="69" spans="1:6" ht="16.5" customHeight="1">
      <c r="A69" s="1">
        <v>31</v>
      </c>
      <c r="B69" s="307" t="s">
        <v>259</v>
      </c>
      <c r="C69" s="307"/>
      <c r="D69" s="5"/>
      <c r="E69" s="109" t="s">
        <v>312</v>
      </c>
    </row>
    <row r="70" spans="1:6">
      <c r="A70" s="1"/>
      <c r="B70" s="10"/>
      <c r="C70" s="8"/>
      <c r="D70" s="11"/>
    </row>
    <row r="71" spans="1:6">
      <c r="A71" s="1">
        <v>32</v>
      </c>
      <c r="B71" s="3" t="s">
        <v>223</v>
      </c>
      <c r="C71" s="7"/>
    </row>
    <row r="72" spans="1:6" ht="16.5">
      <c r="A72" s="1"/>
      <c r="B72" s="9"/>
    </row>
    <row r="73" spans="1:6">
      <c r="B73" s="311" t="s">
        <v>429</v>
      </c>
      <c r="C73" s="311"/>
      <c r="E73" s="202" t="s">
        <v>601</v>
      </c>
    </row>
    <row r="74" spans="1:6" ht="21.75" customHeight="1">
      <c r="C74" t="s">
        <v>592</v>
      </c>
      <c r="E74" s="202" t="s">
        <v>602</v>
      </c>
    </row>
    <row r="75" spans="1:6" ht="15" customHeight="1">
      <c r="A75" s="33" t="s">
        <v>327</v>
      </c>
      <c r="E75" s="202" t="s">
        <v>603</v>
      </c>
    </row>
    <row r="76" spans="1:6">
      <c r="E76" s="202" t="s">
        <v>604</v>
      </c>
    </row>
  </sheetData>
  <mergeCells count="11">
    <mergeCell ref="B10:C10"/>
    <mergeCell ref="B73:C73"/>
    <mergeCell ref="A3:G3"/>
    <mergeCell ref="B19:C19"/>
    <mergeCell ref="B25:C25"/>
    <mergeCell ref="B36:C36"/>
    <mergeCell ref="B42:C42"/>
    <mergeCell ref="B53:C53"/>
    <mergeCell ref="B59:C59"/>
    <mergeCell ref="B69:C69"/>
    <mergeCell ref="B8:C8"/>
  </mergeCells>
  <pageMargins left="0.11811023622047245" right="0" top="0.39370078740157483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C47"/>
  <sheetViews>
    <sheetView topLeftCell="A10" zoomScaleNormal="115" workbookViewId="0">
      <selection activeCell="H28" sqref="H28"/>
    </sheetView>
  </sheetViews>
  <sheetFormatPr defaultRowHeight="15"/>
  <cols>
    <col min="1" max="3" width="2.42578125" customWidth="1"/>
    <col min="4" max="4" width="37.42578125" customWidth="1"/>
    <col min="5" max="5" width="2.85546875" customWidth="1"/>
    <col min="6" max="6" width="32.42578125" customWidth="1"/>
    <col min="7" max="8" width="3" customWidth="1"/>
    <col min="9" max="9" width="2.140625" customWidth="1"/>
    <col min="10" max="11" width="3" customWidth="1"/>
    <col min="12" max="12" width="5.7109375" customWidth="1"/>
    <col min="13" max="15" width="3" customWidth="1"/>
    <col min="16" max="18" width="2.28515625" customWidth="1"/>
    <col min="19" max="19" width="4.140625" customWidth="1"/>
    <col min="20" max="20" width="2.28515625" customWidth="1"/>
    <col min="21" max="21" width="3.7109375" customWidth="1"/>
    <col min="22" max="22" width="3.28515625" customWidth="1"/>
    <col min="23" max="23" width="2.28515625" customWidth="1"/>
    <col min="24" max="24" width="3.140625" customWidth="1"/>
    <col min="25" max="25" width="3" customWidth="1"/>
    <col min="26" max="26" width="3.28515625" customWidth="1"/>
    <col min="27" max="27" width="3.5703125" customWidth="1"/>
    <col min="28" max="28" width="7.140625" customWidth="1"/>
  </cols>
  <sheetData>
    <row r="3" spans="1:29">
      <c r="A3" s="311" t="s">
        <v>25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  <c r="AB3" s="311"/>
    </row>
    <row r="6" spans="1:29">
      <c r="A6" s="341" t="s">
        <v>2</v>
      </c>
      <c r="B6" s="342"/>
      <c r="C6" s="343"/>
      <c r="D6" s="341" t="s">
        <v>3</v>
      </c>
      <c r="E6" s="342"/>
      <c r="F6" s="343"/>
      <c r="G6" s="341">
        <v>1</v>
      </c>
      <c r="H6" s="342"/>
      <c r="I6" s="343"/>
      <c r="J6" s="341">
        <v>2</v>
      </c>
      <c r="K6" s="342"/>
      <c r="L6" s="343"/>
      <c r="M6" s="341">
        <v>3</v>
      </c>
      <c r="N6" s="342"/>
      <c r="O6" s="343"/>
      <c r="P6" s="341">
        <v>4</v>
      </c>
      <c r="Q6" s="342"/>
      <c r="R6" s="343"/>
      <c r="S6" s="341">
        <v>5</v>
      </c>
      <c r="T6" s="342"/>
      <c r="U6" s="343"/>
      <c r="V6" s="341" t="s">
        <v>4</v>
      </c>
      <c r="W6" s="342"/>
      <c r="X6" s="342"/>
      <c r="Y6" s="343"/>
      <c r="Z6" s="138" t="s">
        <v>5</v>
      </c>
      <c r="AA6" s="139" t="s">
        <v>6</v>
      </c>
      <c r="AB6" s="140" t="s">
        <v>7</v>
      </c>
      <c r="AC6" s="280" t="s">
        <v>626</v>
      </c>
    </row>
    <row r="7" spans="1:29" ht="15.75">
      <c r="A7" s="329">
        <v>1</v>
      </c>
      <c r="B7" s="329"/>
      <c r="C7" s="329"/>
      <c r="D7" s="156" t="s">
        <v>431</v>
      </c>
      <c r="E7" s="344" t="s">
        <v>383</v>
      </c>
      <c r="F7" s="345"/>
      <c r="G7" s="330"/>
      <c r="H7" s="331"/>
      <c r="I7" s="332"/>
      <c r="J7" s="69">
        <f>P17</f>
        <v>0</v>
      </c>
      <c r="K7" s="70" t="s">
        <v>8</v>
      </c>
      <c r="L7" s="71">
        <f>R17</f>
        <v>2</v>
      </c>
      <c r="M7" s="69">
        <f>P15</f>
        <v>2</v>
      </c>
      <c r="N7" s="70" t="s">
        <v>8</v>
      </c>
      <c r="O7" s="71">
        <f>R15</f>
        <v>1</v>
      </c>
      <c r="P7" s="34">
        <v>2</v>
      </c>
      <c r="Q7" s="34" t="s">
        <v>8</v>
      </c>
      <c r="R7" s="34">
        <v>0</v>
      </c>
      <c r="S7" s="35">
        <f>P13</f>
        <v>2</v>
      </c>
      <c r="T7" s="261" t="s">
        <v>8</v>
      </c>
      <c r="U7" s="36">
        <f>R13</f>
        <v>0</v>
      </c>
      <c r="V7" s="16">
        <f>IF(J7&gt;L7,2,1)</f>
        <v>1</v>
      </c>
      <c r="W7" s="16">
        <f>IF(M7&gt;O7,2,1)</f>
        <v>2</v>
      </c>
      <c r="X7" s="16">
        <f>IF(S7&gt;U7,2,1)</f>
        <v>2</v>
      </c>
      <c r="Y7" s="17">
        <f>SUM(V7:X7)</f>
        <v>5</v>
      </c>
      <c r="Z7" s="32">
        <v>2</v>
      </c>
      <c r="AA7" s="254">
        <v>2</v>
      </c>
      <c r="AB7" s="263">
        <v>3</v>
      </c>
      <c r="AC7" s="57">
        <v>-10</v>
      </c>
    </row>
    <row r="8" spans="1:29" ht="15.75">
      <c r="A8" s="329">
        <v>2</v>
      </c>
      <c r="B8" s="329"/>
      <c r="C8" s="329"/>
      <c r="D8" s="156" t="s">
        <v>628</v>
      </c>
      <c r="E8" s="339" t="s">
        <v>400</v>
      </c>
      <c r="F8" s="340"/>
      <c r="G8" s="69">
        <f>L7</f>
        <v>2</v>
      </c>
      <c r="H8" s="70" t="s">
        <v>8</v>
      </c>
      <c r="I8" s="71">
        <f>J7</f>
        <v>0</v>
      </c>
      <c r="J8" s="330"/>
      <c r="K8" s="331"/>
      <c r="L8" s="332"/>
      <c r="M8" s="69">
        <f>P14</f>
        <v>0</v>
      </c>
      <c r="N8" s="70" t="s">
        <v>8</v>
      </c>
      <c r="O8" s="71">
        <f>R14</f>
        <v>2</v>
      </c>
      <c r="P8" s="34">
        <v>0</v>
      </c>
      <c r="Q8" s="34" t="s">
        <v>8</v>
      </c>
      <c r="R8" s="34">
        <v>2</v>
      </c>
      <c r="S8" s="35">
        <f>L10</f>
        <v>0</v>
      </c>
      <c r="T8" s="261" t="s">
        <v>8</v>
      </c>
      <c r="U8" s="36">
        <f>J10</f>
        <v>2</v>
      </c>
      <c r="V8" s="16">
        <f>IF(G8&gt;I8,2,1)</f>
        <v>2</v>
      </c>
      <c r="W8" s="16">
        <f>IF(M8&gt;O8,2,1)</f>
        <v>1</v>
      </c>
      <c r="X8" s="16">
        <f>IF(S8&gt;U8,2,1)</f>
        <v>1</v>
      </c>
      <c r="Y8" s="17">
        <f>SUM(V8:X8)</f>
        <v>4</v>
      </c>
      <c r="Z8" s="32">
        <v>2</v>
      </c>
      <c r="AA8" s="254">
        <v>2</v>
      </c>
      <c r="AB8" s="263">
        <v>2</v>
      </c>
      <c r="AC8" s="57">
        <v>11</v>
      </c>
    </row>
    <row r="9" spans="1:29" ht="15.75">
      <c r="A9" s="329">
        <v>3</v>
      </c>
      <c r="B9" s="329"/>
      <c r="C9" s="329"/>
      <c r="D9" s="156" t="s">
        <v>432</v>
      </c>
      <c r="E9" s="339" t="s">
        <v>372</v>
      </c>
      <c r="F9" s="340"/>
      <c r="G9" s="194">
        <f>O7</f>
        <v>1</v>
      </c>
      <c r="H9" s="195" t="s">
        <v>8</v>
      </c>
      <c r="I9" s="196">
        <f>M7</f>
        <v>2</v>
      </c>
      <c r="J9" s="194">
        <f>O8</f>
        <v>2</v>
      </c>
      <c r="K9" s="195" t="s">
        <v>8</v>
      </c>
      <c r="L9" s="196">
        <f>M8</f>
        <v>0</v>
      </c>
      <c r="M9" s="330"/>
      <c r="N9" s="331"/>
      <c r="O9" s="332"/>
      <c r="P9" s="38"/>
      <c r="Q9" s="38"/>
      <c r="R9" s="38"/>
      <c r="S9" s="39">
        <f>P22</f>
        <v>2</v>
      </c>
      <c r="T9" s="37" t="s">
        <v>8</v>
      </c>
      <c r="U9" s="40">
        <f>R22</f>
        <v>0</v>
      </c>
      <c r="V9" s="41">
        <f>IF(G9&gt;I9,2,1)</f>
        <v>1</v>
      </c>
      <c r="W9" s="41">
        <f>IF(J9&gt;L9,2,1)</f>
        <v>2</v>
      </c>
      <c r="X9" s="41">
        <f>IF(S9&gt;U9,2,1)</f>
        <v>2</v>
      </c>
      <c r="Y9" s="42">
        <f>SUM(V9:X9)</f>
        <v>5</v>
      </c>
      <c r="Z9" s="63">
        <v>2</v>
      </c>
      <c r="AA9" s="279">
        <v>2</v>
      </c>
      <c r="AB9" s="264">
        <v>4</v>
      </c>
      <c r="AC9" s="57">
        <v>-20</v>
      </c>
    </row>
    <row r="10" spans="1:29" ht="15.75">
      <c r="A10" s="329">
        <v>4</v>
      </c>
      <c r="B10" s="329"/>
      <c r="C10" s="329"/>
      <c r="D10" s="156" t="s">
        <v>433</v>
      </c>
      <c r="E10" s="339" t="s">
        <v>435</v>
      </c>
      <c r="F10" s="340"/>
      <c r="G10" s="69">
        <f>U7</f>
        <v>0</v>
      </c>
      <c r="H10" s="70" t="s">
        <v>8</v>
      </c>
      <c r="I10" s="71">
        <f>S7</f>
        <v>2</v>
      </c>
      <c r="J10" s="197">
        <f>P16</f>
        <v>2</v>
      </c>
      <c r="K10" s="70" t="s">
        <v>8</v>
      </c>
      <c r="L10" s="71">
        <f>R16</f>
        <v>0</v>
      </c>
      <c r="M10" s="197">
        <f>U9</f>
        <v>0</v>
      </c>
      <c r="N10" s="70" t="s">
        <v>8</v>
      </c>
      <c r="O10" s="71">
        <v>0</v>
      </c>
      <c r="P10" s="44"/>
      <c r="Q10" s="44"/>
      <c r="R10" s="44"/>
      <c r="S10" s="45">
        <v>0</v>
      </c>
      <c r="T10" s="46" t="s">
        <v>8</v>
      </c>
      <c r="U10" s="47">
        <v>2</v>
      </c>
      <c r="V10" s="36">
        <f>IF(G10&gt;I10,2,1)</f>
        <v>1</v>
      </c>
      <c r="W10" s="16">
        <f>IF(J10&gt;L10,2,1)</f>
        <v>2</v>
      </c>
      <c r="X10" s="16">
        <f>IF(M10&gt;O10,2,1)</f>
        <v>1</v>
      </c>
      <c r="Y10" s="17">
        <f>SUM(V10:X10)</f>
        <v>4</v>
      </c>
      <c r="Z10" s="32">
        <v>4</v>
      </c>
      <c r="AA10" s="254">
        <v>0</v>
      </c>
      <c r="AB10" s="264">
        <v>1</v>
      </c>
      <c r="AC10" s="57"/>
    </row>
    <row r="11" spans="1:29" ht="16.5" thickBot="1">
      <c r="A11" s="329">
        <v>5</v>
      </c>
      <c r="B11" s="329"/>
      <c r="C11" s="329"/>
      <c r="D11" s="156" t="s">
        <v>434</v>
      </c>
      <c r="E11" s="339" t="s">
        <v>436</v>
      </c>
      <c r="F11" s="340"/>
      <c r="G11" s="75">
        <v>2</v>
      </c>
      <c r="H11" s="76" t="s">
        <v>8</v>
      </c>
      <c r="I11" s="77">
        <v>1</v>
      </c>
      <c r="J11" s="75"/>
      <c r="K11" s="76"/>
      <c r="L11" s="77"/>
      <c r="M11" s="75"/>
      <c r="N11" s="76"/>
      <c r="O11" s="77"/>
      <c r="P11" s="48">
        <v>2</v>
      </c>
      <c r="Q11" s="48" t="s">
        <v>8</v>
      </c>
      <c r="R11" s="48">
        <v>0</v>
      </c>
      <c r="S11" s="49"/>
      <c r="T11" s="50"/>
      <c r="U11" s="51"/>
      <c r="V11" s="22">
        <f>IF(G11&gt;I11,2,1)</f>
        <v>2</v>
      </c>
      <c r="W11" s="22">
        <f>IF(J11&gt;L11,2,1)</f>
        <v>1</v>
      </c>
      <c r="X11" s="22">
        <f>IF(M11&gt;O11,2,1)</f>
        <v>1</v>
      </c>
      <c r="Y11" s="23">
        <f>SUM(V11:X11)</f>
        <v>4</v>
      </c>
      <c r="Z11" s="258">
        <v>0</v>
      </c>
      <c r="AA11" s="225">
        <v>4</v>
      </c>
      <c r="AB11" s="265">
        <v>5</v>
      </c>
      <c r="AC11" s="57"/>
    </row>
    <row r="12" spans="1:29" ht="15.75">
      <c r="A12" s="333" t="s">
        <v>9</v>
      </c>
      <c r="B12" s="334"/>
      <c r="C12" s="335"/>
      <c r="D12" s="65"/>
      <c r="E12" s="105"/>
      <c r="F12" s="66"/>
      <c r="G12" s="336" t="s">
        <v>10</v>
      </c>
      <c r="H12" s="337"/>
      <c r="I12" s="338"/>
      <c r="J12" s="336" t="s">
        <v>11</v>
      </c>
      <c r="K12" s="337"/>
      <c r="L12" s="338"/>
      <c r="M12" s="336" t="s">
        <v>12</v>
      </c>
      <c r="N12" s="337"/>
      <c r="O12" s="338"/>
      <c r="P12" s="326" t="s">
        <v>13</v>
      </c>
      <c r="Q12" s="327"/>
      <c r="R12" s="328"/>
      <c r="S12" s="27"/>
      <c r="T12" s="27"/>
      <c r="U12" s="27"/>
      <c r="V12" s="52"/>
      <c r="W12" s="53"/>
      <c r="X12" s="54"/>
      <c r="Y12" s="55"/>
      <c r="Z12" s="11"/>
      <c r="AA12" s="11"/>
      <c r="AB12" s="17"/>
    </row>
    <row r="13" spans="1:29" ht="15.75">
      <c r="A13" s="141">
        <v>2</v>
      </c>
      <c r="B13" s="67" t="s">
        <v>8</v>
      </c>
      <c r="C13" s="68">
        <v>5</v>
      </c>
      <c r="D13" s="135" t="str">
        <f>VLOOKUP($A13,$A$7:$D$11,4,0)</f>
        <v>Trương Công Khanh – Nguyễn Văn Hùng</v>
      </c>
      <c r="E13" s="106" t="s">
        <v>8</v>
      </c>
      <c r="F13" s="136" t="str">
        <f>VLOOKUP($C13,$A$7:$D$11,4,0)</f>
        <v>Trần Văn Tiên – Đoàn Văn Sơn</v>
      </c>
      <c r="G13" s="320" t="s">
        <v>324</v>
      </c>
      <c r="H13" s="321"/>
      <c r="I13" s="322"/>
      <c r="J13" s="323">
        <v>43773</v>
      </c>
      <c r="K13" s="324"/>
      <c r="L13" s="325"/>
      <c r="M13" s="320"/>
      <c r="N13" s="321"/>
      <c r="O13" s="322"/>
      <c r="P13" s="30">
        <v>2</v>
      </c>
      <c r="Q13" s="104" t="s">
        <v>8</v>
      </c>
      <c r="R13" s="31">
        <v>0</v>
      </c>
      <c r="S13" s="266">
        <v>21</v>
      </c>
      <c r="T13" s="266" t="s">
        <v>8</v>
      </c>
      <c r="U13" s="266">
        <v>7</v>
      </c>
      <c r="V13" s="267">
        <v>21</v>
      </c>
      <c r="W13" s="266" t="s">
        <v>8</v>
      </c>
      <c r="X13" s="268">
        <v>13</v>
      </c>
      <c r="Y13" s="269"/>
      <c r="Z13" s="270"/>
      <c r="AA13" s="270"/>
      <c r="AB13" s="271"/>
    </row>
    <row r="14" spans="1:29" ht="15.75">
      <c r="A14" s="141">
        <v>3</v>
      </c>
      <c r="B14" s="67" t="s">
        <v>8</v>
      </c>
      <c r="C14" s="68">
        <v>4</v>
      </c>
      <c r="D14" s="135" t="str">
        <f t="shared" ref="D14:D22" si="0">VLOOKUP($A14,$A$7:$D$11,4,0)</f>
        <v>Nguyễn Đức Lợi – Đinh Công Tâm</v>
      </c>
      <c r="E14" s="106" t="s">
        <v>8</v>
      </c>
      <c r="F14" s="136" t="str">
        <f t="shared" ref="F14:F22" si="1">VLOOKUP($C14,$A$7:$D$11,4,0)</f>
        <v>Trần Đăng Trọng – Phạm Lê Nghĩa</v>
      </c>
      <c r="G14" s="320" t="s">
        <v>324</v>
      </c>
      <c r="H14" s="321"/>
      <c r="I14" s="322"/>
      <c r="J14" s="323">
        <v>43773</v>
      </c>
      <c r="K14" s="324"/>
      <c r="L14" s="325"/>
      <c r="M14" s="320"/>
      <c r="N14" s="321"/>
      <c r="O14" s="322"/>
      <c r="P14" s="30">
        <v>0</v>
      </c>
      <c r="Q14" s="104" t="s">
        <v>8</v>
      </c>
      <c r="R14" s="31">
        <v>2</v>
      </c>
      <c r="S14" s="266">
        <v>21</v>
      </c>
      <c r="T14" s="266" t="s">
        <v>8</v>
      </c>
      <c r="U14" s="266">
        <v>17</v>
      </c>
      <c r="V14" s="267">
        <v>21</v>
      </c>
      <c r="W14" s="266" t="s">
        <v>8</v>
      </c>
      <c r="X14" s="268">
        <v>12</v>
      </c>
      <c r="Y14" s="269"/>
      <c r="Z14" s="270"/>
      <c r="AA14" s="270"/>
      <c r="AB14" s="272"/>
    </row>
    <row r="15" spans="1:29" ht="15.75">
      <c r="A15" s="141">
        <v>1</v>
      </c>
      <c r="B15" s="67" t="s">
        <v>8</v>
      </c>
      <c r="C15" s="68">
        <v>5</v>
      </c>
      <c r="D15" s="135" t="str">
        <f t="shared" si="0"/>
        <v xml:space="preserve">Phan Minh Tùng – Phan Văn Minh </v>
      </c>
      <c r="E15" s="137" t="s">
        <v>8</v>
      </c>
      <c r="F15" s="136" t="str">
        <f t="shared" si="1"/>
        <v>Trần Văn Tiên – Đoàn Văn Sơn</v>
      </c>
      <c r="G15" s="320" t="s">
        <v>339</v>
      </c>
      <c r="H15" s="321"/>
      <c r="I15" s="322"/>
      <c r="J15" s="323">
        <v>43774</v>
      </c>
      <c r="K15" s="324"/>
      <c r="L15" s="325"/>
      <c r="M15" s="320"/>
      <c r="N15" s="321"/>
      <c r="O15" s="322"/>
      <c r="P15" s="30">
        <v>2</v>
      </c>
      <c r="Q15" s="104" t="s">
        <v>8</v>
      </c>
      <c r="R15" s="31">
        <v>1</v>
      </c>
      <c r="S15" s="266">
        <v>21</v>
      </c>
      <c r="T15" s="266" t="s">
        <v>8</v>
      </c>
      <c r="U15" s="266">
        <v>14</v>
      </c>
      <c r="V15" s="267">
        <v>15</v>
      </c>
      <c r="W15" s="266" t="s">
        <v>8</v>
      </c>
      <c r="X15" s="268">
        <v>21</v>
      </c>
      <c r="Y15" s="269">
        <v>21</v>
      </c>
      <c r="Z15" s="270" t="s">
        <v>8</v>
      </c>
      <c r="AA15" s="270">
        <v>17</v>
      </c>
      <c r="AB15" s="272"/>
    </row>
    <row r="16" spans="1:29" ht="15.75">
      <c r="A16" s="141">
        <v>2</v>
      </c>
      <c r="B16" s="67" t="s">
        <v>8</v>
      </c>
      <c r="C16" s="68">
        <v>3</v>
      </c>
      <c r="D16" s="135" t="str">
        <f t="shared" si="0"/>
        <v>Trương Công Khanh – Nguyễn Văn Hùng</v>
      </c>
      <c r="E16" s="106" t="s">
        <v>8</v>
      </c>
      <c r="F16" s="136" t="str">
        <f t="shared" si="1"/>
        <v>Nguyễn Đức Lợi – Đinh Công Tâm</v>
      </c>
      <c r="G16" s="320" t="s">
        <v>339</v>
      </c>
      <c r="H16" s="321"/>
      <c r="I16" s="322"/>
      <c r="J16" s="323">
        <v>43774</v>
      </c>
      <c r="K16" s="324"/>
      <c r="L16" s="325"/>
      <c r="M16" s="320"/>
      <c r="N16" s="321"/>
      <c r="O16" s="322"/>
      <c r="P16" s="30">
        <v>2</v>
      </c>
      <c r="Q16" s="104" t="s">
        <v>8</v>
      </c>
      <c r="R16" s="31">
        <v>0</v>
      </c>
      <c r="S16" s="266">
        <v>21</v>
      </c>
      <c r="T16" s="266" t="s">
        <v>8</v>
      </c>
      <c r="U16" s="266">
        <v>14</v>
      </c>
      <c r="V16" s="267">
        <v>21</v>
      </c>
      <c r="W16" s="266" t="s">
        <v>8</v>
      </c>
      <c r="X16" s="268">
        <v>17</v>
      </c>
      <c r="Y16" s="269"/>
      <c r="Z16" s="270"/>
      <c r="AA16" s="270"/>
      <c r="AB16" s="271"/>
    </row>
    <row r="17" spans="1:28" ht="15.75">
      <c r="A17" s="141">
        <v>1</v>
      </c>
      <c r="B17" s="67" t="s">
        <v>8</v>
      </c>
      <c r="C17" s="68">
        <v>4</v>
      </c>
      <c r="D17" s="135" t="str">
        <f t="shared" si="0"/>
        <v xml:space="preserve">Phan Minh Tùng – Phan Văn Minh </v>
      </c>
      <c r="E17" s="106" t="s">
        <v>8</v>
      </c>
      <c r="F17" s="136" t="str">
        <f t="shared" si="1"/>
        <v>Trần Đăng Trọng – Phạm Lê Nghĩa</v>
      </c>
      <c r="G17" s="320" t="s">
        <v>324</v>
      </c>
      <c r="H17" s="321"/>
      <c r="I17" s="322"/>
      <c r="J17" s="323">
        <v>43774</v>
      </c>
      <c r="K17" s="324"/>
      <c r="L17" s="325"/>
      <c r="M17" s="320"/>
      <c r="N17" s="321"/>
      <c r="O17" s="322"/>
      <c r="P17" s="30">
        <v>0</v>
      </c>
      <c r="Q17" s="104" t="s">
        <v>8</v>
      </c>
      <c r="R17" s="31">
        <v>2</v>
      </c>
      <c r="S17" s="266">
        <v>10</v>
      </c>
      <c r="T17" s="266" t="s">
        <v>8</v>
      </c>
      <c r="U17" s="266">
        <v>21</v>
      </c>
      <c r="V17" s="267">
        <v>10</v>
      </c>
      <c r="W17" s="266" t="s">
        <v>8</v>
      </c>
      <c r="X17" s="268">
        <v>21</v>
      </c>
      <c r="Y17" s="269"/>
      <c r="Z17" s="270"/>
      <c r="AA17" s="270"/>
      <c r="AB17" s="273"/>
    </row>
    <row r="18" spans="1:28" ht="15.75">
      <c r="A18" s="198">
        <v>5</v>
      </c>
      <c r="B18" s="90" t="s">
        <v>8</v>
      </c>
      <c r="C18" s="91">
        <v>3</v>
      </c>
      <c r="D18" s="135" t="str">
        <f t="shared" si="0"/>
        <v>Trần Văn Tiên – Đoàn Văn Sơn</v>
      </c>
      <c r="E18" s="149" t="s">
        <v>8</v>
      </c>
      <c r="F18" s="136" t="str">
        <f t="shared" si="1"/>
        <v>Nguyễn Đức Lợi – Đinh Công Tâm</v>
      </c>
      <c r="G18" s="320" t="s">
        <v>324</v>
      </c>
      <c r="H18" s="321"/>
      <c r="I18" s="322"/>
      <c r="J18" s="323">
        <v>43774</v>
      </c>
      <c r="K18" s="324"/>
      <c r="L18" s="325"/>
      <c r="M18" s="320"/>
      <c r="N18" s="321"/>
      <c r="O18" s="322"/>
      <c r="P18" s="60">
        <v>1</v>
      </c>
      <c r="Q18" s="61" t="s">
        <v>8</v>
      </c>
      <c r="R18" s="62">
        <v>2</v>
      </c>
      <c r="S18" s="274">
        <v>17</v>
      </c>
      <c r="T18" s="274" t="s">
        <v>8</v>
      </c>
      <c r="U18" s="274">
        <v>21</v>
      </c>
      <c r="V18" s="275">
        <v>21</v>
      </c>
      <c r="W18" s="274" t="s">
        <v>8</v>
      </c>
      <c r="X18" s="276">
        <v>16</v>
      </c>
      <c r="Y18" s="277">
        <v>13</v>
      </c>
      <c r="Z18" s="278" t="s">
        <v>8</v>
      </c>
      <c r="AA18" s="278">
        <v>21</v>
      </c>
      <c r="AB18" s="271"/>
    </row>
    <row r="19" spans="1:28" ht="15.75">
      <c r="A19" s="198">
        <v>1</v>
      </c>
      <c r="B19" s="90" t="s">
        <v>8</v>
      </c>
      <c r="C19" s="91">
        <v>3</v>
      </c>
      <c r="D19" s="135" t="str">
        <f t="shared" si="0"/>
        <v xml:space="preserve">Phan Minh Tùng – Phan Văn Minh </v>
      </c>
      <c r="E19" s="149" t="s">
        <v>8</v>
      </c>
      <c r="F19" s="136" t="str">
        <f t="shared" si="1"/>
        <v>Nguyễn Đức Lợi – Đinh Công Tâm</v>
      </c>
      <c r="G19" s="320" t="s">
        <v>317</v>
      </c>
      <c r="H19" s="321"/>
      <c r="I19" s="322"/>
      <c r="J19" s="323">
        <v>43775</v>
      </c>
      <c r="K19" s="324"/>
      <c r="L19" s="325"/>
      <c r="M19" s="320"/>
      <c r="N19" s="321"/>
      <c r="O19" s="322"/>
      <c r="P19" s="60">
        <v>1</v>
      </c>
      <c r="Q19" s="61" t="s">
        <v>8</v>
      </c>
      <c r="R19" s="62">
        <v>2</v>
      </c>
      <c r="S19" s="274">
        <v>21</v>
      </c>
      <c r="T19" s="274" t="s">
        <v>8</v>
      </c>
      <c r="U19" s="274">
        <v>14</v>
      </c>
      <c r="V19" s="275">
        <v>20</v>
      </c>
      <c r="W19" s="274" t="s">
        <v>8</v>
      </c>
      <c r="X19" s="276">
        <v>22</v>
      </c>
      <c r="Y19" s="277">
        <v>23</v>
      </c>
      <c r="Z19" s="278" t="s">
        <v>8</v>
      </c>
      <c r="AA19" s="278">
        <v>25</v>
      </c>
      <c r="AB19" s="272"/>
    </row>
    <row r="20" spans="1:28" ht="15.75">
      <c r="A20" s="198">
        <v>4</v>
      </c>
      <c r="B20" s="90" t="s">
        <v>8</v>
      </c>
      <c r="C20" s="91">
        <v>2</v>
      </c>
      <c r="D20" s="135" t="str">
        <f t="shared" si="0"/>
        <v>Trần Đăng Trọng – Phạm Lê Nghĩa</v>
      </c>
      <c r="E20" s="149" t="s">
        <v>8</v>
      </c>
      <c r="F20" s="136" t="str">
        <f t="shared" si="1"/>
        <v>Trương Công Khanh – Nguyễn Văn Hùng</v>
      </c>
      <c r="G20" s="320" t="s">
        <v>317</v>
      </c>
      <c r="H20" s="321"/>
      <c r="I20" s="322"/>
      <c r="J20" s="323">
        <v>43775</v>
      </c>
      <c r="K20" s="324"/>
      <c r="L20" s="325"/>
      <c r="M20" s="320"/>
      <c r="N20" s="321"/>
      <c r="O20" s="322"/>
      <c r="P20" s="60">
        <v>2</v>
      </c>
      <c r="Q20" s="61" t="s">
        <v>8</v>
      </c>
      <c r="R20" s="62">
        <v>0</v>
      </c>
      <c r="S20" s="274">
        <v>21</v>
      </c>
      <c r="T20" s="274" t="s">
        <v>8</v>
      </c>
      <c r="U20" s="274">
        <v>4</v>
      </c>
      <c r="V20" s="275">
        <v>21</v>
      </c>
      <c r="W20" s="274" t="s">
        <v>8</v>
      </c>
      <c r="X20" s="276">
        <v>12</v>
      </c>
      <c r="Y20" s="277"/>
      <c r="Z20" s="278"/>
      <c r="AA20" s="278"/>
      <c r="AB20" s="272"/>
    </row>
    <row r="21" spans="1:28" ht="15.75">
      <c r="A21" s="198">
        <v>1</v>
      </c>
      <c r="B21" s="90" t="s">
        <v>8</v>
      </c>
      <c r="C21" s="91">
        <v>2</v>
      </c>
      <c r="D21" s="135" t="str">
        <f t="shared" si="0"/>
        <v xml:space="preserve">Phan Minh Tùng – Phan Văn Minh </v>
      </c>
      <c r="E21" s="149" t="s">
        <v>8</v>
      </c>
      <c r="F21" s="136" t="str">
        <f t="shared" si="1"/>
        <v>Trương Công Khanh – Nguyễn Văn Hùng</v>
      </c>
      <c r="G21" s="320" t="s">
        <v>310</v>
      </c>
      <c r="H21" s="321"/>
      <c r="I21" s="322"/>
      <c r="J21" s="323">
        <v>43775</v>
      </c>
      <c r="K21" s="324"/>
      <c r="L21" s="325"/>
      <c r="M21" s="320"/>
      <c r="N21" s="321"/>
      <c r="O21" s="322"/>
      <c r="P21" s="60">
        <v>2</v>
      </c>
      <c r="Q21" s="61" t="s">
        <v>8</v>
      </c>
      <c r="R21" s="62">
        <v>1</v>
      </c>
      <c r="S21" s="274">
        <v>21</v>
      </c>
      <c r="T21" s="274" t="s">
        <v>8</v>
      </c>
      <c r="U21" s="274">
        <v>17</v>
      </c>
      <c r="V21" s="275">
        <v>13</v>
      </c>
      <c r="W21" s="274" t="s">
        <v>8</v>
      </c>
      <c r="X21" s="276">
        <v>21</v>
      </c>
      <c r="Y21" s="277">
        <v>21</v>
      </c>
      <c r="Z21" s="278" t="s">
        <v>8</v>
      </c>
      <c r="AA21" s="278">
        <v>13</v>
      </c>
      <c r="AB21" s="271"/>
    </row>
    <row r="22" spans="1:28" ht="15.75">
      <c r="A22" s="141">
        <v>4</v>
      </c>
      <c r="B22" s="67" t="s">
        <v>8</v>
      </c>
      <c r="C22" s="68">
        <v>5</v>
      </c>
      <c r="D22" s="135" t="str">
        <f t="shared" si="0"/>
        <v>Trần Đăng Trọng – Phạm Lê Nghĩa</v>
      </c>
      <c r="E22" s="106" t="s">
        <v>8</v>
      </c>
      <c r="F22" s="136" t="str">
        <f t="shared" si="1"/>
        <v>Trần Văn Tiên – Đoàn Văn Sơn</v>
      </c>
      <c r="G22" s="320" t="s">
        <v>324</v>
      </c>
      <c r="H22" s="321"/>
      <c r="I22" s="322"/>
      <c r="J22" s="323">
        <v>43775</v>
      </c>
      <c r="K22" s="324"/>
      <c r="L22" s="325"/>
      <c r="M22" s="320"/>
      <c r="N22" s="321"/>
      <c r="O22" s="322"/>
      <c r="P22" s="30">
        <v>2</v>
      </c>
      <c r="Q22" s="104" t="s">
        <v>8</v>
      </c>
      <c r="R22" s="31">
        <v>0</v>
      </c>
      <c r="S22" s="266">
        <v>21</v>
      </c>
      <c r="T22" s="266" t="s">
        <v>8</v>
      </c>
      <c r="U22" s="266">
        <v>9</v>
      </c>
      <c r="V22" s="267">
        <v>21</v>
      </c>
      <c r="W22" s="266" t="s">
        <v>8</v>
      </c>
      <c r="X22" s="268">
        <v>15</v>
      </c>
      <c r="Y22" s="269"/>
      <c r="Z22" s="270"/>
      <c r="AA22" s="270"/>
      <c r="AB22" s="271"/>
    </row>
    <row r="25" spans="1:28">
      <c r="A25" s="33" t="s">
        <v>327</v>
      </c>
      <c r="H25" s="33" t="s">
        <v>627</v>
      </c>
      <c r="I25" s="33"/>
    </row>
    <row r="26" spans="1:28">
      <c r="H26" s="33" t="s">
        <v>629</v>
      </c>
      <c r="I26" s="33"/>
    </row>
    <row r="27" spans="1:28">
      <c r="H27" s="33" t="s">
        <v>630</v>
      </c>
      <c r="I27" s="33"/>
    </row>
    <row r="28" spans="1:28">
      <c r="H28" s="33" t="s">
        <v>631</v>
      </c>
      <c r="I28" s="33"/>
    </row>
    <row r="47" spans="5:6" ht="16.5">
      <c r="E47" s="1"/>
      <c r="F47" s="9"/>
    </row>
  </sheetData>
  <mergeCells count="57">
    <mergeCell ref="S6:U6"/>
    <mergeCell ref="V6:Y6"/>
    <mergeCell ref="A7:C7"/>
    <mergeCell ref="G7:I7"/>
    <mergeCell ref="A8:C8"/>
    <mergeCell ref="J8:L8"/>
    <mergeCell ref="A6:C6"/>
    <mergeCell ref="D6:F6"/>
    <mergeCell ref="G6:I6"/>
    <mergeCell ref="J6:L6"/>
    <mergeCell ref="M6:O6"/>
    <mergeCell ref="P6:R6"/>
    <mergeCell ref="E7:F7"/>
    <mergeCell ref="E8:F8"/>
    <mergeCell ref="A9:C9"/>
    <mergeCell ref="M9:O9"/>
    <mergeCell ref="A10:C10"/>
    <mergeCell ref="A11:C11"/>
    <mergeCell ref="A12:C12"/>
    <mergeCell ref="G12:I12"/>
    <mergeCell ref="J12:L12"/>
    <mergeCell ref="M12:O12"/>
    <mergeCell ref="E9:F9"/>
    <mergeCell ref="E10:F10"/>
    <mergeCell ref="E11:F11"/>
    <mergeCell ref="P12:R12"/>
    <mergeCell ref="G13:I13"/>
    <mergeCell ref="J13:L13"/>
    <mergeCell ref="M13:O13"/>
    <mergeCell ref="G14:I14"/>
    <mergeCell ref="J14:L14"/>
    <mergeCell ref="M14:O14"/>
    <mergeCell ref="G18:I18"/>
    <mergeCell ref="J18:L18"/>
    <mergeCell ref="M18:O18"/>
    <mergeCell ref="G15:I15"/>
    <mergeCell ref="J15:L15"/>
    <mergeCell ref="M15:O15"/>
    <mergeCell ref="G16:I16"/>
    <mergeCell ref="J16:L16"/>
    <mergeCell ref="M16:O16"/>
    <mergeCell ref="A3:AB3"/>
    <mergeCell ref="G21:I21"/>
    <mergeCell ref="J21:L21"/>
    <mergeCell ref="M21:O21"/>
    <mergeCell ref="G22:I22"/>
    <mergeCell ref="J22:L22"/>
    <mergeCell ref="M22:O22"/>
    <mergeCell ref="G19:I19"/>
    <mergeCell ref="J19:L19"/>
    <mergeCell ref="M19:O19"/>
    <mergeCell ref="G20:I20"/>
    <mergeCell ref="J20:L20"/>
    <mergeCell ref="M20:O20"/>
    <mergeCell ref="G17:I17"/>
    <mergeCell ref="J17:L17"/>
    <mergeCell ref="M17:O17"/>
  </mergeCells>
  <pageMargins left="0.11811023622047245" right="0" top="0.78740157480314965" bottom="0.19685039370078741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G32"/>
  <sheetViews>
    <sheetView topLeftCell="A13" zoomScaleNormal="100" workbookViewId="0">
      <selection activeCell="F26" sqref="F26"/>
    </sheetView>
  </sheetViews>
  <sheetFormatPr defaultRowHeight="15"/>
  <cols>
    <col min="1" max="1" width="5.7109375" customWidth="1"/>
    <col min="2" max="2" width="17.5703125" customWidth="1"/>
    <col min="3" max="3" width="38" customWidth="1"/>
    <col min="4" max="4" width="22.85546875" customWidth="1"/>
    <col min="5" max="5" width="21" style="109" customWidth="1"/>
  </cols>
  <sheetData>
    <row r="2" spans="1:7" ht="35.25" customHeight="1"/>
    <row r="3" spans="1:7">
      <c r="A3" s="311" t="s">
        <v>26</v>
      </c>
      <c r="B3" s="311"/>
      <c r="C3" s="311"/>
      <c r="D3" s="311"/>
      <c r="E3" s="311"/>
      <c r="F3" s="311"/>
      <c r="G3" s="311"/>
    </row>
    <row r="5" spans="1:7">
      <c r="A5" s="1">
        <v>1</v>
      </c>
      <c r="B5" s="3" t="s">
        <v>234</v>
      </c>
      <c r="C5" s="3"/>
    </row>
    <row r="6" spans="1:7">
      <c r="A6" s="1"/>
      <c r="B6" s="4"/>
      <c r="C6" s="5"/>
    </row>
    <row r="7" spans="1:7">
      <c r="A7" s="1"/>
      <c r="B7" s="4"/>
      <c r="C7" s="5"/>
      <c r="D7" s="113" t="s">
        <v>605</v>
      </c>
    </row>
    <row r="8" spans="1:7">
      <c r="A8" s="1">
        <v>2</v>
      </c>
      <c r="B8" s="3" t="s">
        <v>254</v>
      </c>
      <c r="C8" s="7"/>
      <c r="D8" s="110" t="s">
        <v>341</v>
      </c>
    </row>
    <row r="9" spans="1:7" ht="16.5">
      <c r="A9" s="1"/>
      <c r="B9" s="9"/>
      <c r="D9" s="111"/>
    </row>
    <row r="10" spans="1:7">
      <c r="A10" s="1"/>
      <c r="D10" s="111"/>
      <c r="E10" s="109" t="s">
        <v>589</v>
      </c>
    </row>
    <row r="11" spans="1:7">
      <c r="A11" s="1">
        <v>3</v>
      </c>
      <c r="B11" t="s">
        <v>236</v>
      </c>
      <c r="D11" s="111"/>
      <c r="E11" s="110" t="s">
        <v>350</v>
      </c>
    </row>
    <row r="12" spans="1:7">
      <c r="A12" s="1"/>
      <c r="B12" s="10"/>
      <c r="C12" s="8"/>
      <c r="D12" s="111"/>
      <c r="E12" s="111"/>
    </row>
    <row r="13" spans="1:7">
      <c r="A13" s="1"/>
      <c r="B13" s="4"/>
      <c r="C13" s="5"/>
      <c r="D13" s="112" t="s">
        <v>589</v>
      </c>
      <c r="E13" s="111"/>
    </row>
    <row r="14" spans="1:7">
      <c r="A14" s="1">
        <v>4</v>
      </c>
      <c r="B14" s="3" t="s">
        <v>235</v>
      </c>
      <c r="C14" s="7"/>
      <c r="D14" s="109" t="s">
        <v>341</v>
      </c>
      <c r="E14" s="111"/>
    </row>
    <row r="15" spans="1:7" ht="16.5">
      <c r="A15" s="1"/>
      <c r="B15" s="12"/>
      <c r="D15" s="109"/>
      <c r="E15" s="111"/>
      <c r="F15" s="300" t="s">
        <v>590</v>
      </c>
      <c r="G15" s="3"/>
    </row>
    <row r="16" spans="1:7">
      <c r="A16" s="1"/>
      <c r="D16" s="109"/>
      <c r="E16" s="111"/>
      <c r="F16" s="199" t="s">
        <v>413</v>
      </c>
      <c r="G16" s="184"/>
    </row>
    <row r="17" spans="1:6">
      <c r="A17" s="1">
        <v>5</v>
      </c>
      <c r="B17" t="s">
        <v>231</v>
      </c>
      <c r="D17" s="109"/>
      <c r="E17" s="111"/>
      <c r="F17" s="4"/>
    </row>
    <row r="18" spans="1:6">
      <c r="A18" s="1"/>
      <c r="B18" s="10"/>
      <c r="C18" s="8"/>
      <c r="D18" s="109"/>
      <c r="E18" s="111"/>
      <c r="F18" s="4"/>
    </row>
    <row r="19" spans="1:6">
      <c r="A19" s="1"/>
      <c r="B19" s="4"/>
      <c r="C19" s="5"/>
      <c r="D19" s="113" t="s">
        <v>591</v>
      </c>
      <c r="E19" s="111"/>
      <c r="F19" s="4"/>
    </row>
    <row r="20" spans="1:6">
      <c r="A20" s="1">
        <v>6</v>
      </c>
      <c r="B20" s="3" t="s">
        <v>232</v>
      </c>
      <c r="C20" s="7"/>
      <c r="D20" s="110" t="s">
        <v>341</v>
      </c>
      <c r="E20" s="111"/>
      <c r="F20" s="4"/>
    </row>
    <row r="21" spans="1:6" ht="16.5">
      <c r="A21" s="1"/>
      <c r="B21" s="9"/>
      <c r="D21" s="111"/>
      <c r="E21" s="111"/>
      <c r="F21" s="4"/>
    </row>
    <row r="22" spans="1:6">
      <c r="A22" s="1"/>
      <c r="D22" s="111"/>
      <c r="E22" s="114" t="s">
        <v>590</v>
      </c>
      <c r="F22" s="4"/>
    </row>
    <row r="23" spans="1:6">
      <c r="A23" s="1">
        <v>7</v>
      </c>
      <c r="B23" t="s">
        <v>233</v>
      </c>
      <c r="D23" s="111"/>
      <c r="E23" s="109" t="s">
        <v>350</v>
      </c>
      <c r="F23" s="4"/>
    </row>
    <row r="24" spans="1:6">
      <c r="A24" s="1"/>
      <c r="B24" s="10"/>
      <c r="C24" s="8"/>
      <c r="D24" s="111"/>
      <c r="F24" s="4"/>
    </row>
    <row r="25" spans="1:6">
      <c r="A25" s="1"/>
      <c r="B25" s="4"/>
      <c r="C25" s="5"/>
      <c r="D25" s="112" t="s">
        <v>590</v>
      </c>
      <c r="F25" s="4"/>
    </row>
    <row r="26" spans="1:6">
      <c r="A26" s="1">
        <v>8</v>
      </c>
      <c r="B26" s="3" t="s">
        <v>230</v>
      </c>
      <c r="C26" s="7"/>
      <c r="D26" s="109" t="s">
        <v>341</v>
      </c>
      <c r="F26" s="4"/>
    </row>
    <row r="27" spans="1:6">
      <c r="F27" s="4"/>
    </row>
    <row r="28" spans="1:6">
      <c r="A28" s="33" t="s">
        <v>327</v>
      </c>
    </row>
    <row r="29" spans="1:6">
      <c r="D29" s="202" t="s">
        <v>675</v>
      </c>
    </row>
    <row r="30" spans="1:6">
      <c r="D30" s="202" t="s">
        <v>676</v>
      </c>
    </row>
    <row r="31" spans="1:6">
      <c r="D31" s="202" t="s">
        <v>642</v>
      </c>
    </row>
    <row r="32" spans="1:6">
      <c r="D32" s="202" t="s">
        <v>643</v>
      </c>
    </row>
  </sheetData>
  <mergeCells count="1">
    <mergeCell ref="A3:G3"/>
  </mergeCells>
  <pageMargins left="0.19685039370078741" right="0" top="0.78740157480314965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8"/>
  <sheetViews>
    <sheetView topLeftCell="A13" zoomScale="85" zoomScaleNormal="85" workbookViewId="0">
      <selection activeCell="E38" sqref="E38"/>
    </sheetView>
  </sheetViews>
  <sheetFormatPr defaultRowHeight="15"/>
  <cols>
    <col min="1" max="1" width="5.28515625" customWidth="1"/>
    <col min="3" max="3" width="49.140625" customWidth="1"/>
    <col min="4" max="4" width="16.85546875" customWidth="1"/>
    <col min="5" max="5" width="18.5703125" customWidth="1"/>
    <col min="6" max="6" width="22.7109375" style="107" customWidth="1"/>
    <col min="7" max="7" width="15.28515625" customWidth="1"/>
  </cols>
  <sheetData>
    <row r="1" spans="1:7" ht="20.25" customHeight="1"/>
    <row r="2" spans="1:7" s="33" customFormat="1">
      <c r="A2" s="311" t="s">
        <v>237</v>
      </c>
      <c r="B2" s="311"/>
      <c r="C2" s="311"/>
      <c r="D2" s="311"/>
      <c r="E2" s="311"/>
      <c r="F2" s="311"/>
      <c r="G2" s="311"/>
    </row>
    <row r="4" spans="1:7">
      <c r="A4" s="1">
        <v>1</v>
      </c>
      <c r="B4" s="3" t="s">
        <v>240</v>
      </c>
      <c r="C4" s="3"/>
    </row>
    <row r="5" spans="1:7">
      <c r="A5" s="1"/>
      <c r="B5" s="4"/>
      <c r="C5" s="5"/>
    </row>
    <row r="6" spans="1:7">
      <c r="A6" s="1">
        <v>2</v>
      </c>
      <c r="B6" s="307" t="s">
        <v>259</v>
      </c>
      <c r="C6" s="308"/>
      <c r="D6" s="8"/>
    </row>
    <row r="7" spans="1:7" ht="16.5">
      <c r="A7" s="1"/>
      <c r="B7" s="9"/>
      <c r="D7" s="5"/>
      <c r="E7" s="109" t="s">
        <v>644</v>
      </c>
    </row>
    <row r="8" spans="1:7" ht="16.5" customHeight="1">
      <c r="A8" s="1">
        <v>3</v>
      </c>
      <c r="B8" s="307" t="s">
        <v>259</v>
      </c>
      <c r="C8" s="307"/>
      <c r="D8" s="5"/>
      <c r="E8" s="110" t="s">
        <v>414</v>
      </c>
    </row>
    <row r="9" spans="1:7">
      <c r="A9" s="1"/>
      <c r="B9" s="10"/>
      <c r="C9" s="8"/>
      <c r="D9" s="11"/>
      <c r="E9" s="111"/>
    </row>
    <row r="10" spans="1:7">
      <c r="A10" s="1">
        <v>4</v>
      </c>
      <c r="B10" s="3" t="s">
        <v>239</v>
      </c>
      <c r="C10" s="7"/>
      <c r="E10" s="111"/>
    </row>
    <row r="11" spans="1:7" ht="16.5">
      <c r="A11" s="1"/>
      <c r="B11" s="12"/>
      <c r="E11" s="111"/>
      <c r="F11" s="107" t="s">
        <v>656</v>
      </c>
    </row>
    <row r="12" spans="1:7">
      <c r="A12" s="1">
        <v>5</v>
      </c>
      <c r="B12" t="s">
        <v>625</v>
      </c>
      <c r="E12" s="111"/>
      <c r="F12" s="211" t="s">
        <v>415</v>
      </c>
    </row>
    <row r="13" spans="1:7">
      <c r="A13" s="1"/>
      <c r="B13" s="10"/>
      <c r="C13" s="8"/>
      <c r="E13" s="111"/>
      <c r="F13" s="212"/>
    </row>
    <row r="14" spans="1:7">
      <c r="A14" s="1">
        <v>6</v>
      </c>
      <c r="B14" s="307" t="s">
        <v>259</v>
      </c>
      <c r="C14" s="308"/>
      <c r="D14" s="8"/>
      <c r="E14" s="111"/>
      <c r="F14" s="212"/>
    </row>
    <row r="15" spans="1:7" ht="16.5">
      <c r="A15" s="1"/>
      <c r="B15" s="9"/>
      <c r="D15" s="5"/>
      <c r="E15" s="112" t="s">
        <v>645</v>
      </c>
      <c r="F15" s="212"/>
    </row>
    <row r="16" spans="1:7" ht="16.5" customHeight="1">
      <c r="A16" s="1">
        <v>7</v>
      </c>
      <c r="B16" s="307" t="s">
        <v>259</v>
      </c>
      <c r="C16" s="307"/>
      <c r="D16" s="5"/>
      <c r="E16" s="109" t="s">
        <v>414</v>
      </c>
      <c r="F16" s="212"/>
    </row>
    <row r="17" spans="1:7">
      <c r="A17" s="1"/>
      <c r="B17" s="10"/>
      <c r="C17" s="8"/>
      <c r="D17" s="11"/>
      <c r="E17" s="109"/>
      <c r="F17" s="212"/>
    </row>
    <row r="18" spans="1:7">
      <c r="A18" s="1">
        <v>8</v>
      </c>
      <c r="B18" s="3" t="s">
        <v>243</v>
      </c>
      <c r="C18" s="7"/>
      <c r="E18" s="109"/>
      <c r="F18" s="212"/>
    </row>
    <row r="19" spans="1:7" ht="16.5">
      <c r="A19" s="1"/>
      <c r="B19" s="9"/>
      <c r="E19" s="109"/>
      <c r="F19" s="212"/>
      <c r="G19" s="6" t="s">
        <v>644</v>
      </c>
    </row>
    <row r="20" spans="1:7">
      <c r="A20" s="1">
        <v>9</v>
      </c>
      <c r="B20" s="3" t="s">
        <v>244</v>
      </c>
      <c r="C20" s="3"/>
      <c r="E20" s="109"/>
      <c r="F20" s="212"/>
      <c r="G20" s="182" t="s">
        <v>416</v>
      </c>
    </row>
    <row r="21" spans="1:7">
      <c r="A21" s="1"/>
      <c r="B21" s="4"/>
      <c r="C21" s="5"/>
      <c r="E21" s="109"/>
      <c r="F21" s="212"/>
      <c r="G21" s="4"/>
    </row>
    <row r="22" spans="1:7">
      <c r="A22" s="1">
        <v>10</v>
      </c>
      <c r="B22" s="307" t="s">
        <v>259</v>
      </c>
      <c r="C22" s="308"/>
      <c r="D22" s="8"/>
      <c r="E22" s="109"/>
      <c r="F22" s="212"/>
      <c r="G22" s="4"/>
    </row>
    <row r="23" spans="1:7" ht="16.5">
      <c r="A23" s="1"/>
      <c r="B23" s="9"/>
      <c r="D23" s="5"/>
      <c r="E23" s="109" t="s">
        <v>647</v>
      </c>
      <c r="F23" s="212"/>
      <c r="G23" s="4"/>
    </row>
    <row r="24" spans="1:7">
      <c r="A24" s="1">
        <v>11</v>
      </c>
      <c r="B24" t="s">
        <v>241</v>
      </c>
      <c r="D24" s="5"/>
      <c r="E24" s="110" t="s">
        <v>414</v>
      </c>
      <c r="F24" s="212"/>
      <c r="G24" s="4"/>
    </row>
    <row r="25" spans="1:7">
      <c r="A25" s="1"/>
      <c r="B25" s="10"/>
      <c r="C25" s="8"/>
      <c r="D25" s="11" t="s">
        <v>646</v>
      </c>
      <c r="E25" s="111"/>
      <c r="F25" s="212"/>
      <c r="G25" s="4"/>
    </row>
    <row r="26" spans="1:7">
      <c r="A26" s="1">
        <v>12</v>
      </c>
      <c r="B26" s="3" t="s">
        <v>283</v>
      </c>
      <c r="C26" s="7"/>
      <c r="D26" t="s">
        <v>412</v>
      </c>
      <c r="E26" s="111"/>
      <c r="F26" s="212"/>
      <c r="G26" s="4"/>
    </row>
    <row r="27" spans="1:7" ht="16.5">
      <c r="A27" s="1"/>
      <c r="B27" s="12"/>
      <c r="E27" s="111"/>
      <c r="F27" s="213" t="s">
        <v>648</v>
      </c>
      <c r="G27" s="4"/>
    </row>
    <row r="28" spans="1:7">
      <c r="A28" s="1">
        <v>13</v>
      </c>
      <c r="B28" t="s">
        <v>238</v>
      </c>
      <c r="E28" s="111"/>
      <c r="F28" s="107" t="s">
        <v>415</v>
      </c>
      <c r="G28" s="4"/>
    </row>
    <row r="29" spans="1:7">
      <c r="A29" s="1"/>
      <c r="B29" s="10"/>
      <c r="C29" s="8"/>
      <c r="E29" s="111"/>
      <c r="G29" s="4"/>
    </row>
    <row r="30" spans="1:7">
      <c r="A30" s="1">
        <v>14</v>
      </c>
      <c r="B30" s="307" t="s">
        <v>259</v>
      </c>
      <c r="C30" s="308"/>
      <c r="D30" s="8"/>
      <c r="E30" s="111"/>
      <c r="G30" s="4"/>
    </row>
    <row r="31" spans="1:7" ht="16.5">
      <c r="A31" s="1"/>
      <c r="B31" s="9"/>
      <c r="D31" s="5"/>
      <c r="E31" s="112" t="s">
        <v>648</v>
      </c>
      <c r="G31" s="4"/>
    </row>
    <row r="32" spans="1:7" ht="16.5" customHeight="1">
      <c r="A32" s="1">
        <v>15</v>
      </c>
      <c r="B32" s="307" t="s">
        <v>259</v>
      </c>
      <c r="C32" s="307"/>
      <c r="D32" s="5"/>
      <c r="E32" s="109" t="s">
        <v>414</v>
      </c>
      <c r="G32" s="4"/>
    </row>
    <row r="33" spans="1:7">
      <c r="A33" s="1"/>
      <c r="B33" s="10"/>
      <c r="C33" s="8"/>
      <c r="D33" s="11"/>
      <c r="G33" s="4"/>
    </row>
    <row r="34" spans="1:7">
      <c r="A34" s="1">
        <v>16</v>
      </c>
      <c r="B34" s="3" t="s">
        <v>242</v>
      </c>
      <c r="C34" s="7"/>
      <c r="G34" s="4"/>
    </row>
    <row r="35" spans="1:7" ht="16.5">
      <c r="A35" s="1"/>
      <c r="B35" s="9"/>
      <c r="E35" s="202" t="s">
        <v>684</v>
      </c>
      <c r="G35" s="4"/>
    </row>
    <row r="36" spans="1:7">
      <c r="A36" s="33" t="s">
        <v>327</v>
      </c>
      <c r="E36" s="202" t="s">
        <v>685</v>
      </c>
    </row>
    <row r="37" spans="1:7">
      <c r="E37" s="202" t="s">
        <v>670</v>
      </c>
    </row>
    <row r="38" spans="1:7">
      <c r="E38" s="298" t="s">
        <v>671</v>
      </c>
    </row>
  </sheetData>
  <mergeCells count="8">
    <mergeCell ref="B30:C30"/>
    <mergeCell ref="B32:C32"/>
    <mergeCell ref="A2:G2"/>
    <mergeCell ref="B6:C6"/>
    <mergeCell ref="B8:C8"/>
    <mergeCell ref="B14:C14"/>
    <mergeCell ref="B16:C16"/>
    <mergeCell ref="B22:C22"/>
  </mergeCells>
  <pageMargins left="0.11811023622047245" right="0" top="0.78740157480314965" bottom="0.1181102362204724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A32"/>
  <sheetViews>
    <sheetView zoomScaleNormal="100" workbookViewId="0">
      <selection activeCell="AB19" sqref="AB19"/>
    </sheetView>
  </sheetViews>
  <sheetFormatPr defaultRowHeight="15"/>
  <cols>
    <col min="1" max="1" width="3.42578125" customWidth="1"/>
    <col min="2" max="2" width="4" customWidth="1"/>
    <col min="3" max="3" width="3.42578125" customWidth="1"/>
    <col min="4" max="4" width="36.140625" customWidth="1"/>
    <col min="5" max="5" width="4.7109375" customWidth="1"/>
    <col min="6" max="6" width="28.7109375" customWidth="1"/>
    <col min="7" max="8" width="1.7109375" customWidth="1"/>
    <col min="9" max="9" width="2.5703125" customWidth="1"/>
    <col min="10" max="10" width="3.28515625" customWidth="1"/>
    <col min="11" max="11" width="3.5703125" customWidth="1"/>
    <col min="12" max="12" width="5.28515625" customWidth="1"/>
    <col min="13" max="15" width="1.7109375" customWidth="1"/>
    <col min="16" max="19" width="4.28515625" customWidth="1"/>
    <col min="20" max="22" width="4.7109375" customWidth="1"/>
  </cols>
  <sheetData>
    <row r="3" spans="1:22" ht="24.75" customHeight="1"/>
    <row r="4" spans="1:22" ht="17.25" customHeight="1">
      <c r="A4" s="348" t="s">
        <v>245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</row>
    <row r="7" spans="1:22">
      <c r="A7" s="355" t="s">
        <v>2</v>
      </c>
      <c r="B7" s="369"/>
      <c r="C7" s="356"/>
      <c r="D7" s="355" t="s">
        <v>295</v>
      </c>
      <c r="E7" s="369"/>
      <c r="F7" s="356"/>
      <c r="G7" s="355">
        <v>1</v>
      </c>
      <c r="H7" s="369"/>
      <c r="I7" s="356"/>
      <c r="J7" s="355">
        <v>2</v>
      </c>
      <c r="K7" s="369"/>
      <c r="L7" s="356"/>
      <c r="M7" s="341">
        <v>3</v>
      </c>
      <c r="N7" s="342"/>
      <c r="O7" s="343"/>
      <c r="P7" s="341" t="s">
        <v>4</v>
      </c>
      <c r="Q7" s="342"/>
      <c r="R7" s="342"/>
      <c r="S7" s="343"/>
      <c r="T7" s="138" t="s">
        <v>5</v>
      </c>
      <c r="U7" s="139" t="s">
        <v>6</v>
      </c>
      <c r="V7" s="140" t="s">
        <v>7</v>
      </c>
    </row>
    <row r="8" spans="1:22" ht="15.75">
      <c r="A8" s="355">
        <v>1</v>
      </c>
      <c r="B8" s="369"/>
      <c r="C8" s="356"/>
      <c r="D8" s="156" t="s">
        <v>401</v>
      </c>
      <c r="E8" s="355" t="s">
        <v>399</v>
      </c>
      <c r="F8" s="356"/>
      <c r="G8" s="330"/>
      <c r="H8" s="331"/>
      <c r="I8" s="332"/>
      <c r="J8" s="69" t="e">
        <f>#REF!</f>
        <v>#REF!</v>
      </c>
      <c r="K8" s="70" t="s">
        <v>8</v>
      </c>
      <c r="L8" s="71" t="e">
        <f>#REF!</f>
        <v>#REF!</v>
      </c>
      <c r="M8" s="13">
        <f>P14</f>
        <v>2</v>
      </c>
      <c r="N8" s="14" t="s">
        <v>8</v>
      </c>
      <c r="O8" s="15">
        <f>R14</f>
        <v>0</v>
      </c>
      <c r="P8" s="16" t="e">
        <f>IF(J8&gt;L8,2,1)</f>
        <v>#REF!</v>
      </c>
      <c r="Q8" s="16">
        <f>IF(M8&gt;O8,2,1)</f>
        <v>2</v>
      </c>
      <c r="R8" s="16" t="e">
        <f>IF(#REF!&gt;#REF!,2,1)</f>
        <v>#REF!</v>
      </c>
      <c r="S8" s="17" t="e">
        <f>SUM(P8:R8)</f>
        <v>#REF!</v>
      </c>
      <c r="T8" s="16" t="e">
        <f>J8+M8+#REF!</f>
        <v>#REF!</v>
      </c>
      <c r="U8" s="18" t="e">
        <f>L8+O8+#REF!</f>
        <v>#REF!</v>
      </c>
      <c r="V8" s="17" t="e">
        <f>RANK(S8,'Đôi nam 46 - 50'!$V$5:$V$8,0)+#REF!</f>
        <v>#REF!</v>
      </c>
    </row>
    <row r="9" spans="1:22" ht="15.75">
      <c r="A9" s="355">
        <v>2</v>
      </c>
      <c r="B9" s="369"/>
      <c r="C9" s="356"/>
      <c r="D9" s="156" t="s">
        <v>402</v>
      </c>
      <c r="E9" s="355" t="s">
        <v>404</v>
      </c>
      <c r="F9" s="356"/>
      <c r="G9" s="69" t="e">
        <f>L8</f>
        <v>#REF!</v>
      </c>
      <c r="H9" s="70" t="s">
        <v>8</v>
      </c>
      <c r="I9" s="71" t="e">
        <f>J8</f>
        <v>#REF!</v>
      </c>
      <c r="J9" s="330"/>
      <c r="K9" s="331"/>
      <c r="L9" s="332"/>
      <c r="M9" s="13">
        <f>P13</f>
        <v>2</v>
      </c>
      <c r="N9" s="14" t="s">
        <v>8</v>
      </c>
      <c r="O9" s="15">
        <f>R13</f>
        <v>0</v>
      </c>
      <c r="P9" s="16" t="e">
        <f>IF(G9&gt;I9,2,1)</f>
        <v>#REF!</v>
      </c>
      <c r="Q9" s="16">
        <f>IF(M9&gt;O9,2,1)</f>
        <v>2</v>
      </c>
      <c r="R9" s="16" t="e">
        <f>IF(#REF!&gt;#REF!,2,1)</f>
        <v>#REF!</v>
      </c>
      <c r="S9" s="17" t="e">
        <f>SUM(P9:R9)</f>
        <v>#REF!</v>
      </c>
      <c r="T9" s="16" t="e">
        <f>G9+M9+#REF!</f>
        <v>#REF!</v>
      </c>
      <c r="U9" s="18" t="e">
        <f>I9+O9+#REF!</f>
        <v>#REF!</v>
      </c>
      <c r="V9" s="17" t="e">
        <f>RANK(S9,'Đôi nam 46 - 50'!$V$5:$V$8,0)+#REF!</f>
        <v>#REF!</v>
      </c>
    </row>
    <row r="10" spans="1:22" ht="16.5" thickBot="1">
      <c r="A10" s="370">
        <v>3</v>
      </c>
      <c r="B10" s="371"/>
      <c r="C10" s="372"/>
      <c r="D10" s="156" t="s">
        <v>403</v>
      </c>
      <c r="E10" s="355" t="s">
        <v>405</v>
      </c>
      <c r="F10" s="356"/>
      <c r="G10" s="75">
        <f>O8</f>
        <v>0</v>
      </c>
      <c r="H10" s="76" t="s">
        <v>8</v>
      </c>
      <c r="I10" s="77">
        <f>M8</f>
        <v>2</v>
      </c>
      <c r="J10" s="75">
        <f>O9</f>
        <v>0</v>
      </c>
      <c r="K10" s="76" t="s">
        <v>8</v>
      </c>
      <c r="L10" s="77">
        <f>M9</f>
        <v>2</v>
      </c>
      <c r="M10" s="373"/>
      <c r="N10" s="374"/>
      <c r="O10" s="375"/>
      <c r="P10" s="22">
        <f>IF(G10&gt;I10,2,1)</f>
        <v>1</v>
      </c>
      <c r="Q10" s="22">
        <f>IF(J10&gt;L10,2,1)</f>
        <v>1</v>
      </c>
      <c r="R10" s="22" t="e">
        <f>IF(#REF!&gt;#REF!,2,1)</f>
        <v>#REF!</v>
      </c>
      <c r="S10" s="23" t="e">
        <f>SUM(P10:R10)</f>
        <v>#REF!</v>
      </c>
      <c r="T10" s="22" t="e">
        <f>G10+J10+#REF!</f>
        <v>#REF!</v>
      </c>
      <c r="U10" s="24" t="e">
        <f>I10+L10+#REF!</f>
        <v>#REF!</v>
      </c>
      <c r="V10" s="23" t="e">
        <f>RANK(S10,'Đôi nam 46 - 50'!$V$5:$V$8,0)+#REF!</f>
        <v>#REF!</v>
      </c>
    </row>
    <row r="11" spans="1:22" ht="15.75">
      <c r="A11" s="336" t="s">
        <v>9</v>
      </c>
      <c r="B11" s="337"/>
      <c r="C11" s="338"/>
      <c r="D11" s="157"/>
      <c r="E11" s="158"/>
      <c r="F11" s="159"/>
      <c r="G11" s="336" t="s">
        <v>10</v>
      </c>
      <c r="H11" s="337"/>
      <c r="I11" s="338"/>
      <c r="J11" s="336" t="s">
        <v>11</v>
      </c>
      <c r="K11" s="337"/>
      <c r="L11" s="338"/>
      <c r="M11" s="326" t="s">
        <v>12</v>
      </c>
      <c r="N11" s="327"/>
      <c r="O11" s="328"/>
      <c r="P11" s="326" t="s">
        <v>13</v>
      </c>
      <c r="Q11" s="327"/>
      <c r="R11" s="328"/>
      <c r="S11" s="27"/>
      <c r="T11" s="27"/>
      <c r="U11" s="27"/>
      <c r="V11" s="17"/>
    </row>
    <row r="12" spans="1:22" ht="15.75">
      <c r="A12" s="141">
        <v>2</v>
      </c>
      <c r="B12" s="67" t="s">
        <v>8</v>
      </c>
      <c r="C12" s="68">
        <v>3</v>
      </c>
      <c r="D12" s="135" t="str">
        <f>VLOOKUP($A12,$A$8:$D$10,4,0)</f>
        <v>Trần Anh Dũng – Phạm Văn Ngọc</v>
      </c>
      <c r="E12" s="208" t="s">
        <v>8</v>
      </c>
      <c r="F12" s="136" t="str">
        <f>VLOOKUP($C12,$A$8:$D$10,4,0)</f>
        <v xml:space="preserve">Triệu Quang Việt – Nguyễn Công Bình </v>
      </c>
      <c r="G12" s="320" t="s">
        <v>293</v>
      </c>
      <c r="H12" s="321"/>
      <c r="I12" s="322"/>
      <c r="J12" s="323">
        <v>43771</v>
      </c>
      <c r="K12" s="324"/>
      <c r="L12" s="325"/>
      <c r="M12" s="366"/>
      <c r="N12" s="367"/>
      <c r="O12" s="368"/>
      <c r="P12" s="82">
        <v>1</v>
      </c>
      <c r="Q12" s="208" t="s">
        <v>8</v>
      </c>
      <c r="R12" s="83">
        <v>2</v>
      </c>
      <c r="S12" s="84"/>
      <c r="T12" s="84"/>
      <c r="U12" s="84"/>
      <c r="V12" s="73"/>
    </row>
    <row r="13" spans="1:22" ht="15.75">
      <c r="A13" s="141">
        <v>1</v>
      </c>
      <c r="B13" s="67" t="s">
        <v>8</v>
      </c>
      <c r="C13" s="68">
        <v>3</v>
      </c>
      <c r="D13" s="135" t="str">
        <f>VLOOKUP($A13,$A$8:$D$10,4,0)</f>
        <v>Nguyễn Khắc Hải – Trần Thanh Hải</v>
      </c>
      <c r="E13" s="208" t="s">
        <v>8</v>
      </c>
      <c r="F13" s="136" t="str">
        <f>VLOOKUP($C13,$A$8:$D$10,4,0)</f>
        <v xml:space="preserve">Triệu Quang Việt – Nguyễn Công Bình </v>
      </c>
      <c r="G13" s="320" t="s">
        <v>298</v>
      </c>
      <c r="H13" s="321"/>
      <c r="I13" s="322"/>
      <c r="J13" s="323">
        <v>43771</v>
      </c>
      <c r="K13" s="324"/>
      <c r="L13" s="325"/>
      <c r="M13" s="366"/>
      <c r="N13" s="367"/>
      <c r="O13" s="368"/>
      <c r="P13" s="82">
        <v>2</v>
      </c>
      <c r="Q13" s="208" t="s">
        <v>8</v>
      </c>
      <c r="R13" s="83">
        <v>0</v>
      </c>
      <c r="S13" s="84"/>
      <c r="T13" s="84"/>
      <c r="U13" s="84"/>
      <c r="V13" s="145"/>
    </row>
    <row r="14" spans="1:22" ht="15.75">
      <c r="A14" s="141">
        <v>1</v>
      </c>
      <c r="B14" s="67" t="s">
        <v>8</v>
      </c>
      <c r="C14" s="68">
        <v>2</v>
      </c>
      <c r="D14" s="135" t="str">
        <f>VLOOKUP($A14,$A$8:$D$10,4,0)</f>
        <v>Nguyễn Khắc Hải – Trần Thanh Hải</v>
      </c>
      <c r="E14" s="137" t="s">
        <v>8</v>
      </c>
      <c r="F14" s="136" t="str">
        <f>VLOOKUP($C14,$A$8:$D$10,4,0)</f>
        <v>Trần Anh Dũng – Phạm Văn Ngọc</v>
      </c>
      <c r="G14" s="320" t="s">
        <v>310</v>
      </c>
      <c r="H14" s="321"/>
      <c r="I14" s="322"/>
      <c r="J14" s="323">
        <v>43772</v>
      </c>
      <c r="K14" s="324"/>
      <c r="L14" s="325"/>
      <c r="M14" s="366"/>
      <c r="N14" s="367"/>
      <c r="O14" s="368"/>
      <c r="P14" s="82">
        <v>2</v>
      </c>
      <c r="Q14" s="208" t="s">
        <v>8</v>
      </c>
      <c r="R14" s="83">
        <v>0</v>
      </c>
      <c r="S14" s="84"/>
      <c r="T14" s="84"/>
      <c r="U14" s="82"/>
      <c r="V14" s="73"/>
    </row>
    <row r="18" spans="1:27">
      <c r="A18" s="341" t="s">
        <v>2</v>
      </c>
      <c r="B18" s="342"/>
      <c r="C18" s="343"/>
      <c r="D18" s="363" t="s">
        <v>294</v>
      </c>
      <c r="E18" s="364"/>
      <c r="F18" s="365"/>
      <c r="G18" s="341">
        <v>1</v>
      </c>
      <c r="H18" s="342"/>
      <c r="I18" s="343"/>
      <c r="J18" s="341">
        <v>2</v>
      </c>
      <c r="K18" s="342"/>
      <c r="L18" s="343"/>
      <c r="M18" s="341">
        <v>3</v>
      </c>
      <c r="N18" s="342"/>
      <c r="O18" s="343"/>
      <c r="P18" s="341" t="s">
        <v>4</v>
      </c>
      <c r="Q18" s="342"/>
      <c r="R18" s="342"/>
      <c r="S18" s="343"/>
      <c r="T18" s="138" t="s">
        <v>5</v>
      </c>
      <c r="U18" s="139" t="s">
        <v>6</v>
      </c>
      <c r="V18" s="140" t="s">
        <v>7</v>
      </c>
    </row>
    <row r="19" spans="1:27" ht="15.75">
      <c r="A19" s="349">
        <v>1</v>
      </c>
      <c r="B19" s="350"/>
      <c r="C19" s="351"/>
      <c r="D19" s="156" t="s">
        <v>406</v>
      </c>
      <c r="E19" s="355" t="s">
        <v>409</v>
      </c>
      <c r="F19" s="356"/>
      <c r="G19" s="330"/>
      <c r="H19" s="331"/>
      <c r="I19" s="332"/>
      <c r="J19" s="69" t="e">
        <f>#REF!</f>
        <v>#REF!</v>
      </c>
      <c r="K19" s="70" t="s">
        <v>8</v>
      </c>
      <c r="L19" s="71" t="e">
        <f>#REF!</f>
        <v>#REF!</v>
      </c>
      <c r="M19" s="69">
        <f>P25</f>
        <v>0</v>
      </c>
      <c r="N19" s="70" t="s">
        <v>8</v>
      </c>
      <c r="O19" s="71">
        <f>R25</f>
        <v>2</v>
      </c>
      <c r="P19" s="16" t="e">
        <f>IF(J19&gt;L19,2,1)</f>
        <v>#REF!</v>
      </c>
      <c r="Q19" s="16">
        <f>IF(M19&gt;O19,2,1)</f>
        <v>1</v>
      </c>
      <c r="R19" s="16" t="e">
        <f>IF(#REF!&gt;#REF!,2,1)</f>
        <v>#REF!</v>
      </c>
      <c r="S19" s="17" t="e">
        <f>SUM(P19:R19)</f>
        <v>#REF!</v>
      </c>
      <c r="T19" s="16" t="e">
        <f>J19+M19+#REF!</f>
        <v>#REF!</v>
      </c>
      <c r="U19" s="18" t="e">
        <f>L19+O19+#REF!</f>
        <v>#REF!</v>
      </c>
      <c r="V19" s="17" t="e">
        <f>RANK(S19,'Đôi nam 46 - 50'!$V$5:$V$8,0)+#REF!</f>
        <v>#REF!</v>
      </c>
    </row>
    <row r="20" spans="1:27" ht="15.75">
      <c r="A20" s="349">
        <v>2</v>
      </c>
      <c r="B20" s="350"/>
      <c r="C20" s="351"/>
      <c r="D20" s="156" t="s">
        <v>407</v>
      </c>
      <c r="E20" s="355" t="s">
        <v>410</v>
      </c>
      <c r="F20" s="356"/>
      <c r="G20" s="69" t="e">
        <f>L19</f>
        <v>#REF!</v>
      </c>
      <c r="H20" s="70" t="s">
        <v>8</v>
      </c>
      <c r="I20" s="71" t="e">
        <f>J19</f>
        <v>#REF!</v>
      </c>
      <c r="J20" s="330"/>
      <c r="K20" s="331"/>
      <c r="L20" s="332"/>
      <c r="M20" s="69">
        <f>P24</f>
        <v>0</v>
      </c>
      <c r="N20" s="70" t="s">
        <v>8</v>
      </c>
      <c r="O20" s="71">
        <f>R24</f>
        <v>2</v>
      </c>
      <c r="P20" s="16" t="e">
        <f>IF(G20&gt;I20,2,1)</f>
        <v>#REF!</v>
      </c>
      <c r="Q20" s="16">
        <f>IF(M20&gt;O20,2,1)</f>
        <v>1</v>
      </c>
      <c r="R20" s="16" t="e">
        <f>IF(#REF!&gt;#REF!,2,1)</f>
        <v>#REF!</v>
      </c>
      <c r="S20" s="17" t="e">
        <f>SUM(P20:R20)</f>
        <v>#REF!</v>
      </c>
      <c r="T20" s="16" t="e">
        <f>G20+M20+#REF!</f>
        <v>#REF!</v>
      </c>
      <c r="U20" s="18" t="e">
        <f>I20+O20+#REF!</f>
        <v>#REF!</v>
      </c>
      <c r="V20" s="17" t="e">
        <f>RANK(S20,'Đôi nam 46 - 50'!$V$5:$V$8,0)+#REF!</f>
        <v>#REF!</v>
      </c>
    </row>
    <row r="21" spans="1:27" ht="16.5" thickBot="1">
      <c r="A21" s="352">
        <v>3</v>
      </c>
      <c r="B21" s="353"/>
      <c r="C21" s="354"/>
      <c r="D21" s="156" t="s">
        <v>408</v>
      </c>
      <c r="E21" s="355" t="s">
        <v>411</v>
      </c>
      <c r="F21" s="356"/>
      <c r="G21" s="75">
        <f>O19</f>
        <v>2</v>
      </c>
      <c r="H21" s="76" t="s">
        <v>8</v>
      </c>
      <c r="I21" s="77">
        <f>M19</f>
        <v>0</v>
      </c>
      <c r="J21" s="75">
        <f>O20</f>
        <v>2</v>
      </c>
      <c r="K21" s="76" t="s">
        <v>8</v>
      </c>
      <c r="L21" s="77">
        <f>M20</f>
        <v>0</v>
      </c>
      <c r="M21" s="357"/>
      <c r="N21" s="358"/>
      <c r="O21" s="359"/>
      <c r="P21" s="22">
        <f>IF(G21&gt;I21,2,1)</f>
        <v>2</v>
      </c>
      <c r="Q21" s="22">
        <f>IF(J21&gt;L21,2,1)</f>
        <v>2</v>
      </c>
      <c r="R21" s="22" t="e">
        <f>IF(#REF!&gt;#REF!,2,1)</f>
        <v>#REF!</v>
      </c>
      <c r="S21" s="23" t="e">
        <f>SUM(P21:R21)</f>
        <v>#REF!</v>
      </c>
      <c r="T21" s="22" t="e">
        <f>G21+J21+#REF!</f>
        <v>#REF!</v>
      </c>
      <c r="U21" s="24" t="e">
        <f>I21+L21+#REF!</f>
        <v>#REF!</v>
      </c>
      <c r="V21" s="23" t="e">
        <f>RANK(S21,'Đôi nam 46 - 50'!$V$5:$V$8,0)+#REF!</f>
        <v>#REF!</v>
      </c>
    </row>
    <row r="22" spans="1:27" ht="15.75">
      <c r="A22" s="360" t="s">
        <v>9</v>
      </c>
      <c r="B22" s="361"/>
      <c r="C22" s="362"/>
      <c r="D22" s="65"/>
      <c r="E22" s="87"/>
      <c r="F22" s="66"/>
      <c r="G22" s="336" t="s">
        <v>10</v>
      </c>
      <c r="H22" s="337"/>
      <c r="I22" s="338"/>
      <c r="J22" s="336" t="s">
        <v>11</v>
      </c>
      <c r="K22" s="337"/>
      <c r="L22" s="338"/>
      <c r="M22" s="336" t="s">
        <v>12</v>
      </c>
      <c r="N22" s="337"/>
      <c r="O22" s="338"/>
      <c r="P22" s="326" t="s">
        <v>13</v>
      </c>
      <c r="Q22" s="327"/>
      <c r="R22" s="328"/>
      <c r="S22" s="27"/>
      <c r="T22" s="27"/>
      <c r="U22" s="27"/>
      <c r="V22" s="17"/>
    </row>
    <row r="23" spans="1:27" ht="15.75">
      <c r="A23" s="146">
        <v>2</v>
      </c>
      <c r="B23" s="28" t="s">
        <v>8</v>
      </c>
      <c r="C23" s="29">
        <v>3</v>
      </c>
      <c r="D23" s="135" t="str">
        <f>VLOOKUP($A23,$A$19:$D$21,4,0)</f>
        <v xml:space="preserve">Lê Văn Đương – Lê Hồng Tâm </v>
      </c>
      <c r="E23" s="88" t="s">
        <v>8</v>
      </c>
      <c r="F23" s="136" t="str">
        <f>VLOOKUP($C23,$A$19:$D$21,4,0)</f>
        <v xml:space="preserve">Nguyễn Văn Hùng – Trần Hầu </v>
      </c>
      <c r="G23" s="320" t="s">
        <v>293</v>
      </c>
      <c r="H23" s="321"/>
      <c r="I23" s="322"/>
      <c r="J23" s="323">
        <v>43771</v>
      </c>
      <c r="K23" s="324"/>
      <c r="L23" s="325"/>
      <c r="M23" s="320"/>
      <c r="N23" s="321"/>
      <c r="O23" s="322"/>
      <c r="P23" s="82">
        <v>2</v>
      </c>
      <c r="Q23" s="208" t="s">
        <v>8</v>
      </c>
      <c r="R23" s="83">
        <v>1</v>
      </c>
      <c r="S23" s="84"/>
      <c r="T23" s="32"/>
      <c r="U23" s="32"/>
      <c r="V23" s="17"/>
    </row>
    <row r="24" spans="1:27" ht="15.75">
      <c r="A24" s="146">
        <v>1</v>
      </c>
      <c r="B24" s="28" t="s">
        <v>8</v>
      </c>
      <c r="C24" s="29">
        <v>3</v>
      </c>
      <c r="D24" s="135" t="str">
        <f>VLOOKUP($A24,$A$19:$D$21,4,0)</f>
        <v>Hồ Mạnh Hùng – Trương Chí Vỹ</v>
      </c>
      <c r="E24" s="88" t="s">
        <v>8</v>
      </c>
      <c r="F24" s="136" t="str">
        <f>VLOOKUP($C24,$A$19:$D$21,4,0)</f>
        <v xml:space="preserve">Nguyễn Văn Hùng – Trần Hầu </v>
      </c>
      <c r="G24" s="320" t="s">
        <v>298</v>
      </c>
      <c r="H24" s="321"/>
      <c r="I24" s="322"/>
      <c r="J24" s="323">
        <v>43771</v>
      </c>
      <c r="K24" s="324"/>
      <c r="L24" s="325"/>
      <c r="M24" s="320"/>
      <c r="N24" s="321"/>
      <c r="O24" s="322"/>
      <c r="P24" s="82">
        <v>0</v>
      </c>
      <c r="Q24" s="208" t="s">
        <v>8</v>
      </c>
      <c r="R24" s="83">
        <v>2</v>
      </c>
      <c r="S24" s="84"/>
      <c r="T24" s="32"/>
      <c r="U24" s="32"/>
      <c r="V24" s="42"/>
    </row>
    <row r="25" spans="1:27" ht="15.75">
      <c r="A25" s="146">
        <v>1</v>
      </c>
      <c r="B25" s="28" t="s">
        <v>8</v>
      </c>
      <c r="C25" s="29">
        <v>2</v>
      </c>
      <c r="D25" s="135" t="str">
        <f>VLOOKUP($A25,$A$19:$D$21,4,0)</f>
        <v>Hồ Mạnh Hùng – Trương Chí Vỹ</v>
      </c>
      <c r="E25" s="137" t="s">
        <v>8</v>
      </c>
      <c r="F25" s="136" t="str">
        <f>VLOOKUP($C25,$A$19:$D$21,4,0)</f>
        <v xml:space="preserve">Lê Văn Đương – Lê Hồng Tâm </v>
      </c>
      <c r="G25" s="320" t="s">
        <v>310</v>
      </c>
      <c r="H25" s="321"/>
      <c r="I25" s="322"/>
      <c r="J25" s="323">
        <v>43772</v>
      </c>
      <c r="K25" s="324"/>
      <c r="L25" s="325"/>
      <c r="M25" s="320"/>
      <c r="N25" s="321"/>
      <c r="O25" s="322"/>
      <c r="P25" s="82">
        <v>0</v>
      </c>
      <c r="Q25" s="208" t="s">
        <v>8</v>
      </c>
      <c r="R25" s="83">
        <v>2</v>
      </c>
      <c r="S25" s="84"/>
      <c r="T25" s="32"/>
      <c r="U25" s="30"/>
      <c r="V25" s="17"/>
    </row>
    <row r="27" spans="1:27" ht="15.75">
      <c r="C27" s="347" t="s">
        <v>437</v>
      </c>
      <c r="D27" s="347"/>
      <c r="E27" s="347"/>
      <c r="F27" s="347"/>
      <c r="P27" s="237" t="s">
        <v>524</v>
      </c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</row>
    <row r="28" spans="1:27">
      <c r="D28" s="33" t="s">
        <v>526</v>
      </c>
      <c r="P28" s="237" t="s">
        <v>525</v>
      </c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</row>
    <row r="29" spans="1:27">
      <c r="P29" s="346" t="s">
        <v>528</v>
      </c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</row>
    <row r="30" spans="1:27">
      <c r="P30" s="346" t="s">
        <v>506</v>
      </c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</row>
    <row r="32" spans="1:27">
      <c r="A32" s="33" t="s">
        <v>327</v>
      </c>
    </row>
  </sheetData>
  <mergeCells count="62">
    <mergeCell ref="P7:S7"/>
    <mergeCell ref="A7:C7"/>
    <mergeCell ref="D7:F7"/>
    <mergeCell ref="G7:I7"/>
    <mergeCell ref="J7:L7"/>
    <mergeCell ref="M7:O7"/>
    <mergeCell ref="M10:O10"/>
    <mergeCell ref="A11:C11"/>
    <mergeCell ref="G11:I11"/>
    <mergeCell ref="J11:L11"/>
    <mergeCell ref="M11:O11"/>
    <mergeCell ref="E10:F10"/>
    <mergeCell ref="A8:C8"/>
    <mergeCell ref="G8:I8"/>
    <mergeCell ref="A9:C9"/>
    <mergeCell ref="J9:L9"/>
    <mergeCell ref="A10:C10"/>
    <mergeCell ref="E8:F8"/>
    <mergeCell ref="E9:F9"/>
    <mergeCell ref="P11:R11"/>
    <mergeCell ref="P18:S18"/>
    <mergeCell ref="G13:I13"/>
    <mergeCell ref="J13:L13"/>
    <mergeCell ref="M13:O13"/>
    <mergeCell ref="G14:I14"/>
    <mergeCell ref="J14:L14"/>
    <mergeCell ref="M14:O14"/>
    <mergeCell ref="G12:I12"/>
    <mergeCell ref="J12:L12"/>
    <mergeCell ref="M12:O12"/>
    <mergeCell ref="A18:C18"/>
    <mergeCell ref="D18:F18"/>
    <mergeCell ref="G18:I18"/>
    <mergeCell ref="J18:L18"/>
    <mergeCell ref="M18:O18"/>
    <mergeCell ref="M21:O21"/>
    <mergeCell ref="A22:C22"/>
    <mergeCell ref="G22:I22"/>
    <mergeCell ref="J22:L22"/>
    <mergeCell ref="M22:O22"/>
    <mergeCell ref="E21:F21"/>
    <mergeCell ref="A20:C20"/>
    <mergeCell ref="J20:L20"/>
    <mergeCell ref="A21:C21"/>
    <mergeCell ref="E19:F19"/>
    <mergeCell ref="E20:F20"/>
    <mergeCell ref="P29:AA29"/>
    <mergeCell ref="P30:AA30"/>
    <mergeCell ref="C27:F27"/>
    <mergeCell ref="A4:V4"/>
    <mergeCell ref="P22:R22"/>
    <mergeCell ref="G24:I24"/>
    <mergeCell ref="J24:L24"/>
    <mergeCell ref="M24:O24"/>
    <mergeCell ref="G25:I25"/>
    <mergeCell ref="J25:L25"/>
    <mergeCell ref="M25:O25"/>
    <mergeCell ref="G23:I23"/>
    <mergeCell ref="J23:L23"/>
    <mergeCell ref="M23:O23"/>
    <mergeCell ref="A19:C19"/>
    <mergeCell ref="G19:I19"/>
  </mergeCells>
  <pageMargins left="0.11811023622047245" right="0" top="0.78740157480314965" bottom="0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6:AG27"/>
  <sheetViews>
    <sheetView topLeftCell="A4" workbookViewId="0">
      <selection activeCell="K27" sqref="K27"/>
    </sheetView>
  </sheetViews>
  <sheetFormatPr defaultRowHeight="15"/>
  <cols>
    <col min="1" max="3" width="2.42578125" customWidth="1"/>
    <col min="4" max="4" width="31.5703125" customWidth="1"/>
    <col min="5" max="5" width="4.140625" customWidth="1"/>
    <col min="6" max="6" width="27.140625" customWidth="1"/>
    <col min="7" max="9" width="2.28515625" customWidth="1"/>
    <col min="10" max="11" width="4.5703125" customWidth="1"/>
    <col min="12" max="12" width="3.140625" customWidth="1"/>
    <col min="13" max="18" width="2.28515625" customWidth="1"/>
    <col min="19" max="20" width="3.85546875" customWidth="1"/>
    <col min="21" max="21" width="4" customWidth="1"/>
    <col min="22" max="22" width="4.140625" customWidth="1"/>
    <col min="23" max="23" width="4.42578125" customWidth="1"/>
    <col min="24" max="24" width="4.85546875" customWidth="1"/>
    <col min="25" max="25" width="4.5703125" customWidth="1"/>
    <col min="26" max="27" width="2.28515625" customWidth="1"/>
    <col min="28" max="29" width="5.7109375" customWidth="1"/>
  </cols>
  <sheetData>
    <row r="6" spans="1:33">
      <c r="A6" s="311" t="s">
        <v>27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</row>
    <row r="9" spans="1:33">
      <c r="A9" s="355" t="s">
        <v>2</v>
      </c>
      <c r="B9" s="369"/>
      <c r="C9" s="356"/>
      <c r="D9" s="355" t="s">
        <v>3</v>
      </c>
      <c r="E9" s="369"/>
      <c r="F9" s="356"/>
      <c r="G9" s="355">
        <v>1</v>
      </c>
      <c r="H9" s="369"/>
      <c r="I9" s="356"/>
      <c r="J9" s="355">
        <v>2</v>
      </c>
      <c r="K9" s="369"/>
      <c r="L9" s="356"/>
      <c r="M9" s="341">
        <v>3</v>
      </c>
      <c r="N9" s="342"/>
      <c r="O9" s="343"/>
      <c r="P9" s="341">
        <v>4</v>
      </c>
      <c r="Q9" s="388"/>
      <c r="R9" s="389"/>
      <c r="S9" s="341" t="s">
        <v>4</v>
      </c>
      <c r="T9" s="342"/>
      <c r="U9" s="342"/>
      <c r="V9" s="343"/>
      <c r="W9" s="140" t="s">
        <v>5</v>
      </c>
      <c r="X9" s="200" t="s">
        <v>6</v>
      </c>
      <c r="Y9" s="140" t="s">
        <v>7</v>
      </c>
      <c r="AB9" s="262"/>
      <c r="AC9" s="262"/>
      <c r="AD9" s="262"/>
      <c r="AE9" s="262"/>
      <c r="AF9" s="262"/>
      <c r="AG9" s="262"/>
    </row>
    <row r="10" spans="1:33" ht="15.75" customHeight="1">
      <c r="A10" s="355">
        <v>1</v>
      </c>
      <c r="B10" s="369"/>
      <c r="C10" s="369"/>
      <c r="D10" s="156" t="s">
        <v>393</v>
      </c>
      <c r="E10" s="344" t="s">
        <v>397</v>
      </c>
      <c r="F10" s="345"/>
      <c r="G10" s="390"/>
      <c r="H10" s="391"/>
      <c r="I10" s="392"/>
      <c r="J10" s="252">
        <f>P19</f>
        <v>0</v>
      </c>
      <c r="K10" s="240" t="s">
        <v>8</v>
      </c>
      <c r="L10" s="253">
        <f>R19</f>
        <v>2</v>
      </c>
      <c r="M10" s="215">
        <f>P17</f>
        <v>0</v>
      </c>
      <c r="N10" s="241" t="s">
        <v>8</v>
      </c>
      <c r="O10" s="216">
        <f>R17</f>
        <v>2</v>
      </c>
      <c r="P10" s="30">
        <f>P15</f>
        <v>0</v>
      </c>
      <c r="Q10" s="241" t="s">
        <v>8</v>
      </c>
      <c r="R10" s="31">
        <f>R15</f>
        <v>2</v>
      </c>
      <c r="S10" s="32">
        <f>IF(J10&gt;L10,2,1)</f>
        <v>1</v>
      </c>
      <c r="T10" s="32">
        <f>IF(M10&gt;O10,2,1)</f>
        <v>1</v>
      </c>
      <c r="U10" s="32">
        <f>IF(P10&gt;R10,2,1)</f>
        <v>1</v>
      </c>
      <c r="V10" s="56">
        <f>SUM(S10:U10)</f>
        <v>3</v>
      </c>
      <c r="W10" s="32">
        <f>J10+M10+P10</f>
        <v>0</v>
      </c>
      <c r="X10" s="254">
        <f>L10+O10+R10</f>
        <v>6</v>
      </c>
      <c r="Y10" s="17" t="e">
        <f>RANK(V10,#REF!,0)+#REF!</f>
        <v>#REF!</v>
      </c>
      <c r="AB10" s="262"/>
      <c r="AC10" s="262"/>
      <c r="AD10" s="262"/>
      <c r="AE10" s="262"/>
      <c r="AF10" s="262"/>
      <c r="AG10" s="262"/>
    </row>
    <row r="11" spans="1:33" ht="15.75" customHeight="1">
      <c r="A11" s="355">
        <v>2</v>
      </c>
      <c r="B11" s="369"/>
      <c r="C11" s="369"/>
      <c r="D11" s="156" t="s">
        <v>394</v>
      </c>
      <c r="E11" s="339" t="s">
        <v>398</v>
      </c>
      <c r="F11" s="340"/>
      <c r="G11" s="252">
        <f>L10</f>
        <v>2</v>
      </c>
      <c r="H11" s="240" t="s">
        <v>8</v>
      </c>
      <c r="I11" s="253">
        <f>J10</f>
        <v>0</v>
      </c>
      <c r="J11" s="390"/>
      <c r="K11" s="391"/>
      <c r="L11" s="392"/>
      <c r="M11" s="215">
        <f>P16</f>
        <v>0</v>
      </c>
      <c r="N11" s="241" t="s">
        <v>8</v>
      </c>
      <c r="O11" s="216">
        <f>R16</f>
        <v>2</v>
      </c>
      <c r="P11" s="30">
        <f>L13</f>
        <v>0</v>
      </c>
      <c r="Q11" s="241" t="s">
        <v>8</v>
      </c>
      <c r="R11" s="31">
        <f>J13</f>
        <v>2</v>
      </c>
      <c r="S11" s="32">
        <f>IF(G11&gt;I11,2,1)</f>
        <v>2</v>
      </c>
      <c r="T11" s="32">
        <f>IF(M11&gt;O11,2,1)</f>
        <v>1</v>
      </c>
      <c r="U11" s="32">
        <f>IF(P11&gt;R11,2,1)</f>
        <v>1</v>
      </c>
      <c r="V11" s="56">
        <f>SUM(S11:U11)</f>
        <v>4</v>
      </c>
      <c r="W11" s="32">
        <f>G11+M11+P11</f>
        <v>2</v>
      </c>
      <c r="X11" s="254">
        <f>I11+O11+R11</f>
        <v>4</v>
      </c>
      <c r="Y11" s="17" t="e">
        <f>RANK(V11,#REF!,0)+#REF!</f>
        <v>#REF!</v>
      </c>
      <c r="AB11" s="262"/>
      <c r="AC11" s="262"/>
      <c r="AD11" s="262"/>
      <c r="AE11" s="262"/>
      <c r="AF11" s="262"/>
      <c r="AG11" s="262"/>
    </row>
    <row r="12" spans="1:33" ht="15.75" customHeight="1">
      <c r="A12" s="355">
        <v>3</v>
      </c>
      <c r="B12" s="369"/>
      <c r="C12" s="369"/>
      <c r="D12" s="156" t="s">
        <v>395</v>
      </c>
      <c r="E12" s="339" t="s">
        <v>399</v>
      </c>
      <c r="F12" s="340"/>
      <c r="G12" s="252">
        <f>O10</f>
        <v>2</v>
      </c>
      <c r="H12" s="240" t="s">
        <v>8</v>
      </c>
      <c r="I12" s="253">
        <f>M10</f>
        <v>0</v>
      </c>
      <c r="J12" s="252">
        <f>O11</f>
        <v>2</v>
      </c>
      <c r="K12" s="240" t="s">
        <v>8</v>
      </c>
      <c r="L12" s="253">
        <f>M11</f>
        <v>0</v>
      </c>
      <c r="M12" s="376"/>
      <c r="N12" s="377"/>
      <c r="O12" s="378"/>
      <c r="P12" s="30">
        <f>P20</f>
        <v>0</v>
      </c>
      <c r="Q12" s="241" t="s">
        <v>8</v>
      </c>
      <c r="R12" s="31">
        <f>R20</f>
        <v>2</v>
      </c>
      <c r="S12" s="32">
        <f>IF(G12&gt;I12,2,1)</f>
        <v>2</v>
      </c>
      <c r="T12" s="32">
        <f>IF(J12&gt;L12,2,1)</f>
        <v>2</v>
      </c>
      <c r="U12" s="32">
        <f>IF(P12&gt;R12,2,1)</f>
        <v>1</v>
      </c>
      <c r="V12" s="56">
        <f>SUM(S12:U12)</f>
        <v>5</v>
      </c>
      <c r="W12" s="32">
        <f>G12+J12+P12</f>
        <v>4</v>
      </c>
      <c r="X12" s="254">
        <f>I12+L12+R12</f>
        <v>2</v>
      </c>
      <c r="Y12" s="17" t="e">
        <f>RANK(V12,#REF!,0)+#REF!</f>
        <v>#REF!</v>
      </c>
      <c r="AB12" s="262"/>
      <c r="AC12" s="262"/>
      <c r="AD12" s="262"/>
      <c r="AE12" s="262"/>
      <c r="AF12" s="262"/>
      <c r="AG12" s="262"/>
    </row>
    <row r="13" spans="1:33" ht="16.5" customHeight="1" thickBot="1">
      <c r="A13" s="355">
        <v>4</v>
      </c>
      <c r="B13" s="369"/>
      <c r="C13" s="369"/>
      <c r="D13" s="156" t="s">
        <v>396</v>
      </c>
      <c r="E13" s="339" t="s">
        <v>400</v>
      </c>
      <c r="F13" s="340"/>
      <c r="G13" s="255">
        <f>R10</f>
        <v>2</v>
      </c>
      <c r="H13" s="256" t="s">
        <v>8</v>
      </c>
      <c r="I13" s="257">
        <f>P10</f>
        <v>0</v>
      </c>
      <c r="J13" s="255">
        <f>P18</f>
        <v>2</v>
      </c>
      <c r="K13" s="256" t="s">
        <v>8</v>
      </c>
      <c r="L13" s="257">
        <f>R18</f>
        <v>0</v>
      </c>
      <c r="M13" s="223">
        <f>R12</f>
        <v>2</v>
      </c>
      <c r="N13" s="224" t="s">
        <v>8</v>
      </c>
      <c r="O13" s="225">
        <v>0</v>
      </c>
      <c r="P13" s="379"/>
      <c r="Q13" s="380"/>
      <c r="R13" s="381"/>
      <c r="S13" s="258">
        <f>IF(G13&gt;I13,2,1)</f>
        <v>2</v>
      </c>
      <c r="T13" s="258">
        <f>IF(J13&gt;L13,2,1)</f>
        <v>2</v>
      </c>
      <c r="U13" s="258">
        <f>IF(M13&gt;O13,2,1)</f>
        <v>2</v>
      </c>
      <c r="V13" s="259">
        <f>SUM(S13:U13)</f>
        <v>6</v>
      </c>
      <c r="W13" s="258">
        <f>G13+J13+M13</f>
        <v>6</v>
      </c>
      <c r="X13" s="260">
        <f>I13+L13+O13</f>
        <v>0</v>
      </c>
      <c r="Y13" s="23" t="e">
        <f>RANK(V13,#REF!,0)+#REF!</f>
        <v>#REF!</v>
      </c>
      <c r="AB13" s="262"/>
      <c r="AC13" s="262"/>
      <c r="AD13" s="262"/>
      <c r="AE13" s="262"/>
      <c r="AF13" s="262"/>
      <c r="AG13" s="262"/>
    </row>
    <row r="14" spans="1:33" ht="15.75">
      <c r="A14" s="382" t="s">
        <v>9</v>
      </c>
      <c r="B14" s="383"/>
      <c r="C14" s="384"/>
      <c r="D14" s="65"/>
      <c r="E14" s="87"/>
      <c r="F14" s="66"/>
      <c r="G14" s="382" t="s">
        <v>10</v>
      </c>
      <c r="H14" s="383"/>
      <c r="I14" s="384"/>
      <c r="J14" s="382" t="s">
        <v>11</v>
      </c>
      <c r="K14" s="383"/>
      <c r="L14" s="384"/>
      <c r="M14" s="385" t="s">
        <v>12</v>
      </c>
      <c r="N14" s="386"/>
      <c r="O14" s="387"/>
      <c r="P14" s="385" t="s">
        <v>13</v>
      </c>
      <c r="Q14" s="386"/>
      <c r="R14" s="387"/>
      <c r="S14" s="27"/>
      <c r="T14" s="27"/>
      <c r="U14" s="27"/>
      <c r="V14" s="52"/>
      <c r="W14" s="53"/>
      <c r="X14" s="54"/>
      <c r="Y14" s="27"/>
      <c r="AB14" s="262"/>
      <c r="AC14" s="262"/>
      <c r="AD14" s="262"/>
      <c r="AE14" s="262"/>
      <c r="AF14" s="262"/>
      <c r="AG14" s="262"/>
    </row>
    <row r="15" spans="1:33" ht="15.75">
      <c r="A15" s="141">
        <v>1</v>
      </c>
      <c r="B15" s="67" t="s">
        <v>8</v>
      </c>
      <c r="C15" s="68">
        <v>4</v>
      </c>
      <c r="D15" s="135" t="str">
        <f>VLOOKUP($A15,$A$10:$D$13,4,0)</f>
        <v xml:space="preserve">Lê Thị Hồng Hà – Phạm Thị Lệ Hằng </v>
      </c>
      <c r="E15" s="88" t="s">
        <v>8</v>
      </c>
      <c r="F15" s="136" t="str">
        <f>VLOOKUP($C15,$A$10:$D$13,4,0)</f>
        <v xml:space="preserve">Phan Thị Thanh – Lê Thị Hồng Liên </v>
      </c>
      <c r="G15" s="320" t="s">
        <v>300</v>
      </c>
      <c r="H15" s="321"/>
      <c r="I15" s="322"/>
      <c r="J15" s="323">
        <v>43772</v>
      </c>
      <c r="K15" s="324"/>
      <c r="L15" s="325"/>
      <c r="M15" s="366"/>
      <c r="N15" s="367"/>
      <c r="O15" s="368"/>
      <c r="P15" s="30">
        <v>0</v>
      </c>
      <c r="Q15" s="85" t="s">
        <v>8</v>
      </c>
      <c r="R15" s="31">
        <v>2</v>
      </c>
      <c r="S15" s="233"/>
      <c r="T15" s="32"/>
      <c r="U15" s="32"/>
      <c r="V15" s="56"/>
      <c r="W15" s="32"/>
      <c r="X15" s="31"/>
      <c r="Y15" s="32"/>
      <c r="AB15" s="262"/>
      <c r="AC15" s="262"/>
      <c r="AD15" s="262"/>
      <c r="AE15" s="262"/>
      <c r="AF15" s="262"/>
      <c r="AG15" s="262"/>
    </row>
    <row r="16" spans="1:33" ht="15.75">
      <c r="A16" s="141">
        <v>2</v>
      </c>
      <c r="B16" s="67" t="s">
        <v>8</v>
      </c>
      <c r="C16" s="68">
        <v>3</v>
      </c>
      <c r="D16" s="135" t="str">
        <f t="shared" ref="D16:D20" si="0">VLOOKUP($A16,$A$10:$D$13,4,0)</f>
        <v xml:space="preserve">Hoàng Thị Tú – Vương Thị Kim Yến </v>
      </c>
      <c r="E16" s="88" t="s">
        <v>8</v>
      </c>
      <c r="F16" s="136" t="str">
        <f t="shared" ref="F16:F20" si="1">VLOOKUP($C16,$A$10:$D$13,4,0)</f>
        <v xml:space="preserve">Nông Thị Lý – Nguyễn Thị Nhung </v>
      </c>
      <c r="G16" s="320" t="s">
        <v>300</v>
      </c>
      <c r="H16" s="321"/>
      <c r="I16" s="322"/>
      <c r="J16" s="323">
        <v>43772</v>
      </c>
      <c r="K16" s="324"/>
      <c r="L16" s="325"/>
      <c r="M16" s="366"/>
      <c r="N16" s="367"/>
      <c r="O16" s="368"/>
      <c r="P16" s="30">
        <v>0</v>
      </c>
      <c r="Q16" s="85" t="s">
        <v>8</v>
      </c>
      <c r="R16" s="31">
        <v>2</v>
      </c>
      <c r="S16" s="32"/>
      <c r="T16" s="32"/>
      <c r="U16" s="32"/>
      <c r="V16" s="56"/>
      <c r="W16" s="32"/>
      <c r="X16" s="31"/>
      <c r="Y16" s="32"/>
      <c r="AB16" s="262"/>
      <c r="AC16" s="262"/>
      <c r="AD16" s="262"/>
      <c r="AE16" s="262"/>
      <c r="AF16" s="262"/>
      <c r="AG16" s="262"/>
    </row>
    <row r="17" spans="1:33" ht="15.75">
      <c r="A17" s="141">
        <v>1</v>
      </c>
      <c r="B17" s="67" t="s">
        <v>8</v>
      </c>
      <c r="C17" s="68">
        <v>3</v>
      </c>
      <c r="D17" s="135" t="str">
        <f t="shared" si="0"/>
        <v xml:space="preserve">Lê Thị Hồng Hà – Phạm Thị Lệ Hằng </v>
      </c>
      <c r="E17" s="137" t="s">
        <v>8</v>
      </c>
      <c r="F17" s="136" t="str">
        <f t="shared" si="1"/>
        <v xml:space="preserve">Nông Thị Lý – Nguyễn Thị Nhung </v>
      </c>
      <c r="G17" s="320" t="s">
        <v>313</v>
      </c>
      <c r="H17" s="321"/>
      <c r="I17" s="322"/>
      <c r="J17" s="323">
        <v>43772</v>
      </c>
      <c r="K17" s="324"/>
      <c r="L17" s="325"/>
      <c r="M17" s="366"/>
      <c r="N17" s="367"/>
      <c r="O17" s="368"/>
      <c r="P17" s="30">
        <v>0</v>
      </c>
      <c r="Q17" s="85" t="s">
        <v>8</v>
      </c>
      <c r="R17" s="31">
        <v>2</v>
      </c>
      <c r="S17" s="32"/>
      <c r="T17" s="32"/>
      <c r="U17" s="32"/>
      <c r="V17" s="56"/>
      <c r="W17" s="32"/>
      <c r="X17" s="31"/>
      <c r="Y17" s="32"/>
      <c r="AB17" s="262"/>
      <c r="AC17" s="262"/>
      <c r="AD17" s="262"/>
      <c r="AE17" s="262"/>
      <c r="AF17" s="262"/>
      <c r="AG17" s="262"/>
    </row>
    <row r="18" spans="1:33" ht="15.75">
      <c r="A18" s="141">
        <v>4</v>
      </c>
      <c r="B18" s="67" t="s">
        <v>8</v>
      </c>
      <c r="C18" s="68">
        <v>2</v>
      </c>
      <c r="D18" s="135" t="str">
        <f t="shared" si="0"/>
        <v xml:space="preserve">Phan Thị Thanh – Lê Thị Hồng Liên </v>
      </c>
      <c r="E18" s="88" t="s">
        <v>8</v>
      </c>
      <c r="F18" s="136" t="str">
        <f t="shared" si="1"/>
        <v xml:space="preserve">Hoàng Thị Tú – Vương Thị Kim Yến </v>
      </c>
      <c r="G18" s="320" t="s">
        <v>313</v>
      </c>
      <c r="H18" s="321"/>
      <c r="I18" s="322"/>
      <c r="J18" s="323">
        <v>43772</v>
      </c>
      <c r="K18" s="324"/>
      <c r="L18" s="325"/>
      <c r="M18" s="366"/>
      <c r="N18" s="367"/>
      <c r="O18" s="368"/>
      <c r="P18" s="30">
        <v>2</v>
      </c>
      <c r="Q18" s="85" t="s">
        <v>8</v>
      </c>
      <c r="R18" s="31">
        <v>0</v>
      </c>
      <c r="S18" s="32"/>
      <c r="T18" s="32"/>
      <c r="U18" s="32"/>
      <c r="V18" s="56"/>
      <c r="W18" s="32"/>
      <c r="X18" s="31"/>
      <c r="Y18" s="32"/>
      <c r="AB18" s="262"/>
      <c r="AC18" s="262"/>
      <c r="AD18" s="262"/>
      <c r="AE18" s="262"/>
      <c r="AF18" s="262"/>
      <c r="AG18" s="262"/>
    </row>
    <row r="19" spans="1:33" ht="15.75">
      <c r="A19" s="141">
        <v>1</v>
      </c>
      <c r="B19" s="67" t="s">
        <v>8</v>
      </c>
      <c r="C19" s="68">
        <v>2</v>
      </c>
      <c r="D19" s="135" t="str">
        <f t="shared" si="0"/>
        <v xml:space="preserve">Lê Thị Hồng Hà – Phạm Thị Lệ Hằng </v>
      </c>
      <c r="E19" s="88" t="s">
        <v>8</v>
      </c>
      <c r="F19" s="136" t="str">
        <f t="shared" si="1"/>
        <v xml:space="preserve">Hoàng Thị Tú – Vương Thị Kim Yến </v>
      </c>
      <c r="G19" s="320" t="s">
        <v>326</v>
      </c>
      <c r="H19" s="321"/>
      <c r="I19" s="322"/>
      <c r="J19" s="323">
        <v>43773</v>
      </c>
      <c r="K19" s="324"/>
      <c r="L19" s="325"/>
      <c r="M19" s="366"/>
      <c r="N19" s="367"/>
      <c r="O19" s="368"/>
      <c r="P19" s="30">
        <v>0</v>
      </c>
      <c r="Q19" s="85" t="s">
        <v>8</v>
      </c>
      <c r="R19" s="31">
        <v>2</v>
      </c>
      <c r="S19" s="32"/>
      <c r="T19" s="32"/>
      <c r="U19" s="32"/>
      <c r="V19" s="56"/>
      <c r="W19" s="32"/>
      <c r="X19" s="31"/>
      <c r="Y19" s="32"/>
    </row>
    <row r="20" spans="1:33" ht="15.75">
      <c r="A20" s="141">
        <v>3</v>
      </c>
      <c r="B20" s="67" t="s">
        <v>8</v>
      </c>
      <c r="C20" s="68">
        <v>4</v>
      </c>
      <c r="D20" s="135" t="str">
        <f t="shared" si="0"/>
        <v xml:space="preserve">Nông Thị Lý – Nguyễn Thị Nhung </v>
      </c>
      <c r="E20" s="88" t="s">
        <v>8</v>
      </c>
      <c r="F20" s="136" t="str">
        <f t="shared" si="1"/>
        <v xml:space="preserve">Phan Thị Thanh – Lê Thị Hồng Liên </v>
      </c>
      <c r="G20" s="320" t="s">
        <v>326</v>
      </c>
      <c r="H20" s="321"/>
      <c r="I20" s="322"/>
      <c r="J20" s="323">
        <v>43773</v>
      </c>
      <c r="K20" s="324"/>
      <c r="L20" s="325"/>
      <c r="M20" s="366"/>
      <c r="N20" s="367"/>
      <c r="O20" s="368"/>
      <c r="P20" s="30">
        <v>0</v>
      </c>
      <c r="Q20" s="85" t="s">
        <v>8</v>
      </c>
      <c r="R20" s="31">
        <v>2</v>
      </c>
      <c r="S20" s="32"/>
      <c r="T20" s="32"/>
      <c r="U20" s="32"/>
      <c r="V20" s="56"/>
      <c r="W20" s="32"/>
      <c r="X20" s="31"/>
      <c r="Y20" s="32"/>
    </row>
    <row r="23" spans="1:33">
      <c r="A23" s="33" t="s">
        <v>327</v>
      </c>
    </row>
    <row r="24" spans="1:33">
      <c r="K24" s="202" t="s">
        <v>560</v>
      </c>
      <c r="L24" s="202"/>
    </row>
    <row r="25" spans="1:33">
      <c r="K25" s="202" t="s">
        <v>561</v>
      </c>
      <c r="L25" s="202"/>
    </row>
    <row r="26" spans="1:33">
      <c r="K26" s="202" t="s">
        <v>562</v>
      </c>
      <c r="L26" s="202"/>
    </row>
    <row r="27" spans="1:33">
      <c r="K27" s="283" t="s">
        <v>563</v>
      </c>
      <c r="L27" s="202"/>
    </row>
  </sheetData>
  <mergeCells count="43">
    <mergeCell ref="P9:R9"/>
    <mergeCell ref="S9:V9"/>
    <mergeCell ref="A10:C10"/>
    <mergeCell ref="G10:I10"/>
    <mergeCell ref="A11:C11"/>
    <mergeCell ref="J11:L11"/>
    <mergeCell ref="A9:C9"/>
    <mergeCell ref="D9:F9"/>
    <mergeCell ref="G9:I9"/>
    <mergeCell ref="J9:L9"/>
    <mergeCell ref="M9:O9"/>
    <mergeCell ref="E10:F10"/>
    <mergeCell ref="E11:F11"/>
    <mergeCell ref="P13:R13"/>
    <mergeCell ref="A14:C14"/>
    <mergeCell ref="G14:I14"/>
    <mergeCell ref="J14:L14"/>
    <mergeCell ref="M14:O14"/>
    <mergeCell ref="P14:R14"/>
    <mergeCell ref="E13:F13"/>
    <mergeCell ref="G16:I16"/>
    <mergeCell ref="J16:L16"/>
    <mergeCell ref="M16:O16"/>
    <mergeCell ref="A12:C12"/>
    <mergeCell ref="M12:O12"/>
    <mergeCell ref="A13:C13"/>
    <mergeCell ref="E12:F12"/>
    <mergeCell ref="A6:Y6"/>
    <mergeCell ref="G19:I19"/>
    <mergeCell ref="J19:L19"/>
    <mergeCell ref="M19:O19"/>
    <mergeCell ref="G20:I20"/>
    <mergeCell ref="J20:L20"/>
    <mergeCell ref="M20:O20"/>
    <mergeCell ref="G17:I17"/>
    <mergeCell ref="J17:L17"/>
    <mergeCell ref="M17:O17"/>
    <mergeCell ref="G18:I18"/>
    <mergeCell ref="J18:L18"/>
    <mergeCell ref="M18:O18"/>
    <mergeCell ref="G15:I15"/>
    <mergeCell ref="J15:L15"/>
    <mergeCell ref="M15:O15"/>
  </mergeCells>
  <pageMargins left="7.874015748031496E-2" right="7.874015748031496E-2" top="0.7874015748031496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39"/>
  <sheetViews>
    <sheetView tabSelected="1" topLeftCell="A19" zoomScale="85" zoomScaleNormal="85" workbookViewId="0">
      <selection activeCell="G39" sqref="G39"/>
    </sheetView>
  </sheetViews>
  <sheetFormatPr defaultRowHeight="15"/>
  <cols>
    <col min="1" max="1" width="7.28515625" customWidth="1"/>
    <col min="5" max="5" width="13" customWidth="1"/>
    <col min="6" max="6" width="24.42578125" style="107" customWidth="1"/>
    <col min="7" max="7" width="19.85546875" customWidth="1"/>
    <col min="8" max="8" width="16.28515625" style="107" customWidth="1"/>
    <col min="9" max="9" width="6.42578125" customWidth="1"/>
    <col min="10" max="10" width="6" customWidth="1"/>
    <col min="11" max="11" width="4" customWidth="1"/>
    <col min="12" max="12" width="3.5703125" customWidth="1"/>
    <col min="13" max="13" width="4.140625" customWidth="1"/>
  </cols>
  <sheetData>
    <row r="2" spans="1:11">
      <c r="A2" s="310"/>
      <c r="B2" s="310"/>
      <c r="C2" s="310"/>
      <c r="D2" s="310"/>
      <c r="E2" s="310"/>
      <c r="F2" s="310"/>
      <c r="G2" s="310"/>
      <c r="H2" s="310"/>
    </row>
    <row r="3" spans="1:11">
      <c r="A3" s="311" t="s">
        <v>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</row>
    <row r="4" spans="1:11" ht="11.25" customHeight="1"/>
    <row r="5" spans="1:11" ht="15.95" customHeight="1">
      <c r="A5" s="1">
        <v>1</v>
      </c>
      <c r="B5" s="3" t="s">
        <v>57</v>
      </c>
      <c r="C5" s="2"/>
      <c r="D5" s="2"/>
      <c r="E5" s="3"/>
    </row>
    <row r="6" spans="1:11" ht="15.95" customHeight="1">
      <c r="A6" s="1"/>
      <c r="B6" s="4"/>
      <c r="C6" s="4"/>
      <c r="D6" s="4"/>
      <c r="E6" s="5"/>
    </row>
    <row r="7" spans="1:11" ht="15.95" customHeight="1">
      <c r="A7" s="1">
        <v>2</v>
      </c>
      <c r="B7" s="307" t="s">
        <v>259</v>
      </c>
      <c r="C7" s="307"/>
      <c r="D7" s="307"/>
      <c r="E7" s="308"/>
      <c r="F7" s="211"/>
      <c r="G7" s="109"/>
    </row>
    <row r="8" spans="1:11" ht="15.95" customHeight="1">
      <c r="A8" s="1"/>
      <c r="B8" s="9"/>
      <c r="C8" s="9"/>
      <c r="D8" s="9"/>
      <c r="F8" s="212"/>
      <c r="G8" s="109" t="s">
        <v>614</v>
      </c>
    </row>
    <row r="9" spans="1:11" ht="15.95" customHeight="1">
      <c r="A9" s="1">
        <v>3</v>
      </c>
      <c r="B9" s="309" t="s">
        <v>259</v>
      </c>
      <c r="C9" s="309"/>
      <c r="D9" s="309"/>
      <c r="E9" s="309"/>
      <c r="F9" s="212"/>
      <c r="G9" s="110" t="s">
        <v>349</v>
      </c>
    </row>
    <row r="10" spans="1:11" ht="15.95" customHeight="1">
      <c r="A10" s="1"/>
      <c r="B10" s="10"/>
      <c r="C10" s="10"/>
      <c r="D10" s="10"/>
      <c r="E10" s="8"/>
      <c r="F10" s="213"/>
      <c r="G10" s="111"/>
    </row>
    <row r="11" spans="1:11" ht="15.95" customHeight="1">
      <c r="A11" s="1">
        <v>4</v>
      </c>
      <c r="B11" s="3" t="s">
        <v>59</v>
      </c>
      <c r="C11" s="3"/>
      <c r="D11" s="3"/>
      <c r="E11" s="7"/>
      <c r="G11" s="111"/>
    </row>
    <row r="12" spans="1:11" ht="15.95" customHeight="1">
      <c r="A12" s="1"/>
      <c r="B12" s="12"/>
      <c r="C12" s="12"/>
      <c r="D12" s="12"/>
      <c r="G12" s="111"/>
      <c r="H12" s="107" t="s">
        <v>593</v>
      </c>
    </row>
    <row r="13" spans="1:11" ht="15.95" customHeight="1">
      <c r="A13" s="1">
        <v>5</v>
      </c>
      <c r="B13" t="s">
        <v>260</v>
      </c>
      <c r="C13" s="9"/>
      <c r="D13" s="9"/>
      <c r="G13" s="111"/>
      <c r="H13" s="110" t="s">
        <v>352</v>
      </c>
    </row>
    <row r="14" spans="1:11" ht="15.95" customHeight="1">
      <c r="A14" s="1"/>
      <c r="B14" s="10"/>
      <c r="C14" s="10"/>
      <c r="D14" s="10"/>
      <c r="E14" s="8"/>
      <c r="F14" s="107" t="s">
        <v>593</v>
      </c>
      <c r="G14" s="111"/>
      <c r="H14" s="111"/>
    </row>
    <row r="15" spans="1:11" ht="15.95" customHeight="1">
      <c r="A15" s="1">
        <v>6</v>
      </c>
      <c r="B15" s="3" t="s">
        <v>54</v>
      </c>
      <c r="C15" s="3"/>
      <c r="D15" s="3"/>
      <c r="E15" s="7"/>
      <c r="F15" s="110" t="s">
        <v>342</v>
      </c>
      <c r="G15" s="111"/>
      <c r="H15" s="111"/>
    </row>
    <row r="16" spans="1:11" ht="15.95" customHeight="1">
      <c r="A16" s="1"/>
      <c r="B16" s="9"/>
      <c r="C16" s="9"/>
      <c r="D16" s="9"/>
      <c r="F16" s="111"/>
      <c r="G16" s="112" t="s">
        <v>593</v>
      </c>
      <c r="H16" s="111"/>
    </row>
    <row r="17" spans="1:11" ht="15.95" customHeight="1">
      <c r="A17" s="1">
        <v>7</v>
      </c>
      <c r="B17" s="309" t="s">
        <v>259</v>
      </c>
      <c r="C17" s="309"/>
      <c r="D17" s="309"/>
      <c r="E17" s="309"/>
      <c r="F17" s="111"/>
      <c r="G17" s="109" t="s">
        <v>349</v>
      </c>
      <c r="H17" s="111"/>
    </row>
    <row r="18" spans="1:11" ht="15.95" customHeight="1">
      <c r="A18" s="1"/>
      <c r="B18" s="10"/>
      <c r="C18" s="10"/>
      <c r="D18" s="10"/>
      <c r="E18" s="8"/>
      <c r="F18" s="112"/>
      <c r="G18" s="109"/>
      <c r="H18" s="111"/>
    </row>
    <row r="19" spans="1:11" ht="15.95" customHeight="1">
      <c r="A19" s="1">
        <v>8</v>
      </c>
      <c r="B19" s="3" t="s">
        <v>60</v>
      </c>
      <c r="C19" s="3"/>
      <c r="D19" s="3"/>
      <c r="E19" s="7"/>
      <c r="F19" s="109"/>
      <c r="G19" s="109"/>
      <c r="H19" s="111"/>
    </row>
    <row r="20" spans="1:11" ht="15.95" customHeight="1">
      <c r="A20" s="1"/>
      <c r="B20" s="9"/>
      <c r="C20" s="9"/>
      <c r="D20" s="9"/>
      <c r="F20" s="109"/>
      <c r="G20" s="109"/>
      <c r="H20" s="111"/>
      <c r="I20" s="458" t="s">
        <v>593</v>
      </c>
      <c r="J20" s="459"/>
      <c r="K20" s="459"/>
    </row>
    <row r="21" spans="1:11" ht="15.95" customHeight="1">
      <c r="A21" s="1">
        <v>9</v>
      </c>
      <c r="B21" s="3" t="s">
        <v>55</v>
      </c>
      <c r="C21" s="2"/>
      <c r="D21" s="2"/>
      <c r="E21" s="3"/>
      <c r="F21" s="109"/>
      <c r="G21" s="109"/>
      <c r="H21" s="111"/>
      <c r="I21" s="182" t="s">
        <v>416</v>
      </c>
      <c r="J21" s="183"/>
      <c r="K21" s="184"/>
    </row>
    <row r="22" spans="1:11" ht="15.95" customHeight="1">
      <c r="A22" s="1"/>
      <c r="B22" s="4"/>
      <c r="C22" s="4"/>
      <c r="D22" s="4"/>
      <c r="E22" s="5"/>
      <c r="F22" s="109"/>
      <c r="G22" s="109"/>
      <c r="H22" s="111"/>
      <c r="I22" s="4"/>
      <c r="J22" s="4"/>
    </row>
    <row r="23" spans="1:11" ht="15.95" customHeight="1">
      <c r="A23" s="1">
        <v>10</v>
      </c>
      <c r="B23" s="307" t="s">
        <v>259</v>
      </c>
      <c r="C23" s="307"/>
      <c r="D23" s="307"/>
      <c r="E23" s="308"/>
      <c r="F23" s="110"/>
      <c r="G23" s="109"/>
      <c r="H23" s="111"/>
      <c r="I23" s="4"/>
      <c r="J23" s="4"/>
    </row>
    <row r="24" spans="1:11" ht="15.95" customHeight="1">
      <c r="A24" s="1"/>
      <c r="B24" s="9"/>
      <c r="C24" s="9"/>
      <c r="D24" s="9"/>
      <c r="F24" s="111"/>
      <c r="G24" s="109" t="s">
        <v>594</v>
      </c>
      <c r="H24" s="111"/>
      <c r="I24" s="4"/>
      <c r="J24" s="4"/>
    </row>
    <row r="25" spans="1:11" ht="15.95" customHeight="1">
      <c r="A25" s="1">
        <v>11</v>
      </c>
      <c r="B25" t="s">
        <v>56</v>
      </c>
      <c r="C25" s="9"/>
      <c r="D25" s="9"/>
      <c r="F25" s="111"/>
      <c r="G25" s="110" t="s">
        <v>349</v>
      </c>
      <c r="H25" s="111"/>
      <c r="I25" s="4"/>
      <c r="J25" s="4"/>
    </row>
    <row r="26" spans="1:11" ht="15.95" customHeight="1">
      <c r="A26" s="1"/>
      <c r="B26" s="10"/>
      <c r="C26" s="10"/>
      <c r="D26" s="10"/>
      <c r="E26" s="8"/>
      <c r="F26" s="112" t="s">
        <v>594</v>
      </c>
      <c r="G26" s="111"/>
      <c r="H26" s="111"/>
      <c r="I26" s="4"/>
      <c r="J26" s="4"/>
    </row>
    <row r="27" spans="1:11" ht="15.95" customHeight="1">
      <c r="A27" s="1">
        <v>12</v>
      </c>
      <c r="B27" s="3" t="s">
        <v>261</v>
      </c>
      <c r="C27" s="3"/>
      <c r="D27" s="3"/>
      <c r="E27" s="7"/>
      <c r="F27" s="109" t="s">
        <v>342</v>
      </c>
      <c r="G27" s="111"/>
      <c r="H27" s="111"/>
      <c r="I27" s="4"/>
      <c r="J27" s="4"/>
    </row>
    <row r="28" spans="1:11" ht="15.95" customHeight="1">
      <c r="A28" s="1"/>
      <c r="B28" s="12"/>
      <c r="C28" s="12"/>
      <c r="D28" s="12"/>
      <c r="G28" s="111"/>
      <c r="H28" s="112" t="s">
        <v>594</v>
      </c>
      <c r="I28" s="4"/>
      <c r="J28" s="4"/>
    </row>
    <row r="29" spans="1:11" ht="15.95" customHeight="1">
      <c r="A29" s="1">
        <v>13</v>
      </c>
      <c r="B29" t="s">
        <v>621</v>
      </c>
      <c r="C29" s="9"/>
      <c r="D29" s="9"/>
      <c r="G29" s="111"/>
      <c r="H29" s="109" t="s">
        <v>352</v>
      </c>
      <c r="I29" s="4"/>
      <c r="J29" s="4"/>
    </row>
    <row r="30" spans="1:11" ht="15.95" customHeight="1">
      <c r="A30" s="1"/>
      <c r="B30" s="10"/>
      <c r="C30" s="10"/>
      <c r="D30" s="10"/>
      <c r="E30" s="8"/>
      <c r="G30" s="111"/>
      <c r="I30" s="4"/>
      <c r="J30" s="4"/>
    </row>
    <row r="31" spans="1:11" ht="15.95" customHeight="1">
      <c r="A31" s="1">
        <v>14</v>
      </c>
      <c r="B31" s="307" t="s">
        <v>259</v>
      </c>
      <c r="C31" s="307"/>
      <c r="D31" s="307"/>
      <c r="E31" s="308"/>
      <c r="F31" s="211"/>
      <c r="G31" s="111"/>
      <c r="I31" s="4"/>
      <c r="J31" s="4"/>
    </row>
    <row r="32" spans="1:11" ht="15.95" customHeight="1">
      <c r="A32" s="1"/>
      <c r="B32" s="9"/>
      <c r="C32" s="9"/>
      <c r="D32" s="9"/>
      <c r="F32" s="212"/>
      <c r="G32" s="112" t="s">
        <v>612</v>
      </c>
      <c r="I32" s="4"/>
      <c r="J32" s="4"/>
    </row>
    <row r="33" spans="1:10" ht="15.95" customHeight="1">
      <c r="A33" s="1">
        <v>15</v>
      </c>
      <c r="B33" s="309" t="s">
        <v>259</v>
      </c>
      <c r="C33" s="309"/>
      <c r="D33" s="309"/>
      <c r="E33" s="309"/>
      <c r="F33" s="212"/>
      <c r="G33" s="109" t="s">
        <v>349</v>
      </c>
      <c r="I33" s="4"/>
      <c r="J33" s="4"/>
    </row>
    <row r="34" spans="1:10" ht="15.95" customHeight="1">
      <c r="A34" s="1"/>
      <c r="B34" s="10"/>
      <c r="C34" s="10"/>
      <c r="D34" s="10"/>
      <c r="E34" s="8"/>
      <c r="F34" s="213"/>
      <c r="G34" s="109"/>
      <c r="I34" s="4"/>
      <c r="J34" s="4"/>
    </row>
    <row r="35" spans="1:10" ht="15.95" customHeight="1">
      <c r="A35" s="1">
        <v>16</v>
      </c>
      <c r="B35" s="3" t="s">
        <v>58</v>
      </c>
      <c r="C35" s="3"/>
      <c r="D35" s="3"/>
      <c r="E35" s="7"/>
      <c r="I35" s="4"/>
      <c r="J35" s="4"/>
    </row>
    <row r="36" spans="1:10" ht="16.5">
      <c r="A36" s="1"/>
      <c r="B36" s="9"/>
      <c r="C36" s="9"/>
      <c r="D36" s="9"/>
      <c r="G36" s="245" t="s">
        <v>693</v>
      </c>
      <c r="I36" s="4"/>
      <c r="J36" s="4"/>
    </row>
    <row r="37" spans="1:10">
      <c r="A37" s="33" t="s">
        <v>327</v>
      </c>
      <c r="G37" s="282" t="s">
        <v>694</v>
      </c>
    </row>
    <row r="38" spans="1:10">
      <c r="G38" s="282" t="s">
        <v>636</v>
      </c>
    </row>
    <row r="39" spans="1:10">
      <c r="G39" s="245" t="s">
        <v>59</v>
      </c>
    </row>
  </sheetData>
  <mergeCells count="8">
    <mergeCell ref="B31:E31"/>
    <mergeCell ref="B33:E33"/>
    <mergeCell ref="B9:E9"/>
    <mergeCell ref="A2:H2"/>
    <mergeCell ref="B7:E7"/>
    <mergeCell ref="B17:E17"/>
    <mergeCell ref="B23:E23"/>
    <mergeCell ref="A3:K3"/>
  </mergeCells>
  <pageMargins left="0" right="0" top="0.39370078740157483" bottom="0.11811023622047245" header="0.31496062992125984" footer="0.31496062992125984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6:F35"/>
  <sheetViews>
    <sheetView topLeftCell="A22" workbookViewId="0">
      <selection activeCell="E35" sqref="E35"/>
    </sheetView>
  </sheetViews>
  <sheetFormatPr defaultRowHeight="15"/>
  <cols>
    <col min="1" max="1" width="8.7109375" customWidth="1"/>
    <col min="3" max="3" width="49.28515625" customWidth="1"/>
    <col min="4" max="5" width="23" style="107" customWidth="1"/>
    <col min="6" max="6" width="19.85546875" style="107" customWidth="1"/>
  </cols>
  <sheetData>
    <row r="6" spans="1:6">
      <c r="A6" s="311" t="s">
        <v>28</v>
      </c>
      <c r="B6" s="311"/>
      <c r="C6" s="311"/>
      <c r="D6" s="311"/>
      <c r="E6" s="311"/>
      <c r="F6" s="311"/>
    </row>
    <row r="9" spans="1:6">
      <c r="A9" s="1">
        <v>1</v>
      </c>
      <c r="B9" s="3" t="s">
        <v>248</v>
      </c>
      <c r="C9" s="3"/>
    </row>
    <row r="10" spans="1:6">
      <c r="A10" s="1"/>
      <c r="B10" s="4"/>
      <c r="C10" s="5"/>
    </row>
    <row r="11" spans="1:6">
      <c r="A11" s="1"/>
      <c r="B11" s="4"/>
      <c r="C11" s="5"/>
      <c r="D11" s="214"/>
    </row>
    <row r="12" spans="1:6">
      <c r="A12" s="1">
        <v>2</v>
      </c>
      <c r="B12" s="190"/>
      <c r="C12" s="103" t="s">
        <v>259</v>
      </c>
      <c r="D12" s="211"/>
    </row>
    <row r="13" spans="1:6" ht="16.5">
      <c r="A13" s="1"/>
      <c r="B13" s="9"/>
      <c r="D13" s="212"/>
    </row>
    <row r="14" spans="1:6">
      <c r="A14" s="1"/>
      <c r="D14" s="212"/>
      <c r="E14" s="107" t="s">
        <v>624</v>
      </c>
    </row>
    <row r="15" spans="1:6">
      <c r="A15" s="1">
        <v>3</v>
      </c>
      <c r="B15" t="s">
        <v>284</v>
      </c>
      <c r="D15" s="212"/>
      <c r="E15" s="110" t="s">
        <v>412</v>
      </c>
    </row>
    <row r="16" spans="1:6">
      <c r="A16" s="1"/>
      <c r="B16" s="10"/>
      <c r="C16" s="8"/>
      <c r="D16" s="212"/>
      <c r="E16" s="111"/>
    </row>
    <row r="17" spans="1:6">
      <c r="A17" s="1"/>
      <c r="B17" s="4"/>
      <c r="C17" s="5"/>
      <c r="D17" s="213" t="s">
        <v>615</v>
      </c>
      <c r="E17" s="111"/>
    </row>
    <row r="18" spans="1:6">
      <c r="A18" s="1">
        <v>4</v>
      </c>
      <c r="B18" s="3" t="s">
        <v>249</v>
      </c>
      <c r="C18" s="7"/>
      <c r="D18" s="109" t="s">
        <v>350</v>
      </c>
      <c r="E18" s="111"/>
    </row>
    <row r="19" spans="1:6" ht="16.5">
      <c r="A19" s="1"/>
      <c r="B19" s="12"/>
      <c r="D19" s="109"/>
      <c r="E19" s="111"/>
      <c r="F19" s="214" t="s">
        <v>617</v>
      </c>
    </row>
    <row r="20" spans="1:6">
      <c r="A20" s="1"/>
      <c r="D20" s="109"/>
      <c r="E20" s="111"/>
      <c r="F20" s="285" t="s">
        <v>415</v>
      </c>
    </row>
    <row r="21" spans="1:6">
      <c r="A21" s="1">
        <v>5</v>
      </c>
      <c r="B21" t="s">
        <v>250</v>
      </c>
      <c r="D21" s="109"/>
      <c r="E21" s="111"/>
      <c r="F21" s="238"/>
    </row>
    <row r="22" spans="1:6">
      <c r="A22" s="1"/>
      <c r="B22" s="10"/>
      <c r="C22" s="8"/>
      <c r="D22" s="109"/>
      <c r="E22" s="111"/>
      <c r="F22" s="238"/>
    </row>
    <row r="23" spans="1:6">
      <c r="A23" s="1"/>
      <c r="B23" s="4"/>
      <c r="C23" s="5"/>
      <c r="D23" s="113" t="s">
        <v>616</v>
      </c>
      <c r="E23" s="111"/>
      <c r="F23" s="238"/>
    </row>
    <row r="24" spans="1:6">
      <c r="A24" s="1">
        <v>6</v>
      </c>
      <c r="B24" s="3" t="s">
        <v>247</v>
      </c>
      <c r="C24" s="7"/>
      <c r="D24" s="110" t="s">
        <v>350</v>
      </c>
      <c r="E24" s="111"/>
      <c r="F24" s="238"/>
    </row>
    <row r="25" spans="1:6" ht="16.5">
      <c r="A25" s="1"/>
      <c r="B25" s="9"/>
      <c r="D25" s="212"/>
      <c r="E25" s="111"/>
      <c r="F25" s="238"/>
    </row>
    <row r="26" spans="1:6">
      <c r="A26" s="1"/>
      <c r="D26" s="212"/>
      <c r="E26" s="114" t="s">
        <v>617</v>
      </c>
      <c r="F26" s="238"/>
    </row>
    <row r="27" spans="1:6">
      <c r="A27" s="1">
        <v>7</v>
      </c>
      <c r="B27" t="s">
        <v>246</v>
      </c>
      <c r="D27" s="212"/>
      <c r="E27" s="109" t="s">
        <v>412</v>
      </c>
      <c r="F27" s="238"/>
    </row>
    <row r="28" spans="1:6">
      <c r="A28" s="1"/>
      <c r="B28" s="10"/>
      <c r="C28" s="8"/>
      <c r="D28" s="212"/>
      <c r="F28" s="238"/>
    </row>
    <row r="29" spans="1:6">
      <c r="A29" s="1"/>
      <c r="B29" s="4"/>
      <c r="C29" s="5"/>
      <c r="D29" s="213" t="s">
        <v>617</v>
      </c>
      <c r="F29" s="238"/>
    </row>
    <row r="30" spans="1:6">
      <c r="A30" s="1">
        <v>8</v>
      </c>
      <c r="B30" s="3" t="s">
        <v>251</v>
      </c>
      <c r="C30" s="7"/>
      <c r="D30" s="109" t="s">
        <v>351</v>
      </c>
      <c r="F30" s="238"/>
    </row>
    <row r="31" spans="1:6">
      <c r="F31" s="238"/>
    </row>
    <row r="32" spans="1:6">
      <c r="E32" s="245" t="s">
        <v>659</v>
      </c>
    </row>
    <row r="33" spans="1:5">
      <c r="A33" s="33" t="s">
        <v>327</v>
      </c>
      <c r="E33" s="245" t="s">
        <v>660</v>
      </c>
    </row>
    <row r="34" spans="1:5">
      <c r="E34" s="245" t="s">
        <v>649</v>
      </c>
    </row>
    <row r="35" spans="1:5">
      <c r="E35" s="245" t="s">
        <v>650</v>
      </c>
    </row>
  </sheetData>
  <mergeCells count="1">
    <mergeCell ref="A6:F6"/>
  </mergeCells>
  <pageMargins left="0.19685039370078741" right="0.11811023622047245" top="0.78740157480314965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AL30"/>
  <sheetViews>
    <sheetView topLeftCell="A13" workbookViewId="0">
      <selection activeCell="F35" sqref="F35"/>
    </sheetView>
  </sheetViews>
  <sheetFormatPr defaultRowHeight="15"/>
  <cols>
    <col min="1" max="1" width="2.28515625" customWidth="1"/>
    <col min="2" max="2" width="2.7109375" customWidth="1"/>
    <col min="3" max="3" width="2.140625" customWidth="1"/>
    <col min="4" max="4" width="34.5703125" customWidth="1"/>
    <col min="5" max="5" width="3.28515625" customWidth="1"/>
    <col min="6" max="6" width="32.42578125" customWidth="1"/>
    <col min="7" max="10" width="2.28515625" customWidth="1"/>
    <col min="11" max="11" width="3.42578125" customWidth="1"/>
    <col min="12" max="12" width="5" customWidth="1"/>
    <col min="13" max="13" width="3.140625" customWidth="1"/>
    <col min="14" max="14" width="3" customWidth="1"/>
    <col min="15" max="15" width="4.28515625" customWidth="1"/>
    <col min="16" max="16" width="2.5703125" customWidth="1"/>
    <col min="17" max="17" width="2.28515625" customWidth="1"/>
    <col min="18" max="18" width="2.5703125" customWidth="1"/>
    <col min="19" max="22" width="3.85546875" customWidth="1"/>
    <col min="23" max="24" width="3" customWidth="1"/>
    <col min="25" max="27" width="2.28515625" customWidth="1"/>
    <col min="28" max="28" width="8" customWidth="1"/>
    <col min="29" max="30" width="3.28515625" customWidth="1"/>
    <col min="31" max="31" width="4.140625" hidden="1" customWidth="1"/>
    <col min="32" max="32" width="4.85546875" customWidth="1"/>
    <col min="33" max="33" width="4.5703125" customWidth="1"/>
    <col min="34" max="34" width="4.42578125" hidden="1" customWidth="1"/>
    <col min="35" max="35" width="5.5703125" customWidth="1"/>
    <col min="36" max="36" width="6.140625" customWidth="1"/>
    <col min="37" max="37" width="6.5703125" hidden="1" customWidth="1"/>
  </cols>
  <sheetData>
    <row r="5" spans="1:37">
      <c r="A5" s="311" t="s">
        <v>29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</row>
    <row r="8" spans="1:37">
      <c r="A8" s="341" t="s">
        <v>2</v>
      </c>
      <c r="B8" s="342"/>
      <c r="C8" s="343"/>
      <c r="D8" s="341" t="s">
        <v>3</v>
      </c>
      <c r="E8" s="342"/>
      <c r="F8" s="343"/>
      <c r="G8" s="341">
        <v>1</v>
      </c>
      <c r="H8" s="342"/>
      <c r="I8" s="343"/>
      <c r="J8" s="341">
        <v>2</v>
      </c>
      <c r="K8" s="342"/>
      <c r="L8" s="343"/>
      <c r="M8" s="341">
        <v>3</v>
      </c>
      <c r="N8" s="342"/>
      <c r="O8" s="343"/>
      <c r="P8" s="341">
        <v>4</v>
      </c>
      <c r="Q8" s="342"/>
      <c r="R8" s="343"/>
      <c r="S8" s="341">
        <v>5</v>
      </c>
      <c r="T8" s="388"/>
      <c r="U8" s="389"/>
      <c r="V8" s="341" t="s">
        <v>4</v>
      </c>
      <c r="W8" s="342"/>
      <c r="X8" s="342"/>
      <c r="Y8" s="343"/>
      <c r="Z8" s="138" t="s">
        <v>5</v>
      </c>
      <c r="AA8" s="139" t="s">
        <v>6</v>
      </c>
      <c r="AB8" s="140" t="s">
        <v>7</v>
      </c>
    </row>
    <row r="9" spans="1:37" ht="15.75">
      <c r="A9" s="349">
        <v>1</v>
      </c>
      <c r="B9" s="350"/>
      <c r="C9" s="351"/>
      <c r="D9" s="230" t="s">
        <v>384</v>
      </c>
      <c r="E9" s="355" t="s">
        <v>390</v>
      </c>
      <c r="F9" s="356"/>
      <c r="G9" s="376"/>
      <c r="H9" s="377"/>
      <c r="I9" s="378"/>
      <c r="J9" s="215"/>
      <c r="K9" s="209"/>
      <c r="L9" s="216"/>
      <c r="M9" s="215"/>
      <c r="N9" s="209"/>
      <c r="O9" s="216"/>
      <c r="P9" s="217"/>
      <c r="Q9" s="217"/>
      <c r="R9" s="217"/>
      <c r="S9" s="30"/>
      <c r="T9" s="209"/>
      <c r="U9" s="31"/>
      <c r="V9" s="16">
        <f>IF(J9&gt;L9,2,1)</f>
        <v>1</v>
      </c>
      <c r="W9" s="16">
        <f>IF(M9&gt;O9,2,1)</f>
        <v>1</v>
      </c>
      <c r="X9" s="16">
        <f>IF(S9&gt;U9,2,1)</f>
        <v>1</v>
      </c>
      <c r="Y9" s="17">
        <f>SUM(V9:X9)</f>
        <v>3</v>
      </c>
      <c r="Z9" s="16">
        <f>J9+M9+S9</f>
        <v>0</v>
      </c>
      <c r="AA9" s="18">
        <f>L9+O9+U9</f>
        <v>0</v>
      </c>
      <c r="AB9" s="56">
        <v>3</v>
      </c>
      <c r="AK9">
        <f>AI9-AJ9</f>
        <v>0</v>
      </c>
    </row>
    <row r="10" spans="1:37" ht="15.75">
      <c r="A10" s="349">
        <v>2</v>
      </c>
      <c r="B10" s="350"/>
      <c r="C10" s="351"/>
      <c r="D10" s="230" t="s">
        <v>385</v>
      </c>
      <c r="E10" s="393" t="s">
        <v>372</v>
      </c>
      <c r="F10" s="394"/>
      <c r="G10" s="215">
        <v>2</v>
      </c>
      <c r="H10" s="209" t="s">
        <v>8</v>
      </c>
      <c r="I10" s="216">
        <f>J9</f>
        <v>0</v>
      </c>
      <c r="J10" s="376"/>
      <c r="K10" s="377"/>
      <c r="L10" s="378"/>
      <c r="M10" s="215"/>
      <c r="N10" s="209"/>
      <c r="O10" s="216"/>
      <c r="P10" s="217"/>
      <c r="Q10" s="217"/>
      <c r="R10" s="217"/>
      <c r="S10" s="30"/>
      <c r="T10" s="209"/>
      <c r="U10" s="31"/>
      <c r="V10" s="16">
        <f>IF(G10&gt;I10,2,1)</f>
        <v>2</v>
      </c>
      <c r="W10" s="16">
        <f>IF(M10&gt;O10,2,1)</f>
        <v>1</v>
      </c>
      <c r="X10" s="16">
        <f>IF(S10&gt;U10,2,1)</f>
        <v>1</v>
      </c>
      <c r="Y10" s="17">
        <f>SUM(V10:X10)</f>
        <v>4</v>
      </c>
      <c r="Z10" s="16">
        <f>G10+M10+S10</f>
        <v>2</v>
      </c>
      <c r="AA10" s="18">
        <f>I10+O10+U10</f>
        <v>0</v>
      </c>
      <c r="AB10" s="56">
        <v>2</v>
      </c>
    </row>
    <row r="11" spans="1:37" ht="15.75">
      <c r="A11" s="349">
        <v>3</v>
      </c>
      <c r="B11" s="350"/>
      <c r="C11" s="351"/>
      <c r="D11" s="230" t="s">
        <v>386</v>
      </c>
      <c r="E11" s="393" t="s">
        <v>391</v>
      </c>
      <c r="F11" s="394"/>
      <c r="G11" s="218"/>
      <c r="H11" s="61"/>
      <c r="I11" s="219"/>
      <c r="J11" s="218"/>
      <c r="K11" s="61"/>
      <c r="L11" s="219"/>
      <c r="M11" s="395"/>
      <c r="N11" s="396"/>
      <c r="O11" s="397"/>
      <c r="P11" s="220">
        <v>2</v>
      </c>
      <c r="Q11" s="220" t="s">
        <v>8</v>
      </c>
      <c r="R11" s="220">
        <v>0</v>
      </c>
      <c r="S11" s="60"/>
      <c r="T11" s="61"/>
      <c r="U11" s="62"/>
      <c r="V11" s="41">
        <f>IF(G11&gt;I11,2,1)</f>
        <v>1</v>
      </c>
      <c r="W11" s="41">
        <f>IF(J11&gt;L11,2,1)</f>
        <v>1</v>
      </c>
      <c r="X11" s="41">
        <f>IF(S11&gt;U11,2,1)</f>
        <v>1</v>
      </c>
      <c r="Y11" s="42">
        <f>SUM(V11:X11)</f>
        <v>3</v>
      </c>
      <c r="Z11" s="41">
        <f>G11+J11+S11</f>
        <v>0</v>
      </c>
      <c r="AA11" s="43">
        <f>I11+L11+U11</f>
        <v>0</v>
      </c>
      <c r="AB11" s="56">
        <v>1</v>
      </c>
    </row>
    <row r="12" spans="1:37" ht="15.75">
      <c r="A12" s="349">
        <v>4</v>
      </c>
      <c r="B12" s="350"/>
      <c r="C12" s="351"/>
      <c r="D12" s="230" t="s">
        <v>387</v>
      </c>
      <c r="E12" s="393" t="s">
        <v>388</v>
      </c>
      <c r="F12" s="394"/>
      <c r="G12" s="215"/>
      <c r="H12" s="209"/>
      <c r="I12" s="216"/>
      <c r="J12" s="221"/>
      <c r="K12" s="209"/>
      <c r="L12" s="216"/>
      <c r="M12" s="221">
        <v>0</v>
      </c>
      <c r="N12" s="209" t="s">
        <v>8</v>
      </c>
      <c r="O12" s="216">
        <v>2</v>
      </c>
      <c r="P12" s="222"/>
      <c r="Q12" s="222"/>
      <c r="R12" s="222"/>
      <c r="S12" s="60"/>
      <c r="T12" s="61"/>
      <c r="U12" s="62"/>
      <c r="V12" s="36">
        <f>IF(G12&gt;I12,2,1)</f>
        <v>1</v>
      </c>
      <c r="W12" s="16">
        <f>IF(J12&gt;L12,2,1)</f>
        <v>1</v>
      </c>
      <c r="X12" s="16">
        <f>IF(M12&gt;O12,2,1)</f>
        <v>1</v>
      </c>
      <c r="Y12" s="17">
        <f>SUM(V12:X12)</f>
        <v>3</v>
      </c>
      <c r="Z12" s="16">
        <f>G12+J12+M12</f>
        <v>0</v>
      </c>
      <c r="AA12" s="18">
        <f>I12+L12+O12</f>
        <v>2</v>
      </c>
      <c r="AB12" s="56">
        <v>4</v>
      </c>
    </row>
    <row r="13" spans="1:37" ht="16.5" thickBot="1">
      <c r="A13" s="352">
        <v>5</v>
      </c>
      <c r="B13" s="353"/>
      <c r="C13" s="354"/>
      <c r="D13" s="230" t="s">
        <v>389</v>
      </c>
      <c r="E13" s="393" t="s">
        <v>392</v>
      </c>
      <c r="F13" s="394"/>
      <c r="G13" s="215"/>
      <c r="H13" s="209"/>
      <c r="I13" s="216"/>
      <c r="J13" s="221">
        <v>0</v>
      </c>
      <c r="K13" s="209" t="s">
        <v>8</v>
      </c>
      <c r="L13" s="216">
        <v>2</v>
      </c>
      <c r="M13" s="223"/>
      <c r="N13" s="224"/>
      <c r="O13" s="225"/>
      <c r="P13" s="226"/>
      <c r="Q13" s="226"/>
      <c r="R13" s="226"/>
      <c r="S13" s="227"/>
      <c r="T13" s="228"/>
      <c r="U13" s="229"/>
      <c r="V13" s="22">
        <f>IF(G13&gt;I13,2,1)</f>
        <v>1</v>
      </c>
      <c r="W13" s="22">
        <f>IF(J13&gt;L13,2,1)</f>
        <v>1</v>
      </c>
      <c r="X13" s="22">
        <f>IF(M13&gt;O13,2,1)</f>
        <v>1</v>
      </c>
      <c r="Y13" s="23">
        <f>SUM(V13:X13)</f>
        <v>3</v>
      </c>
      <c r="Z13" s="22">
        <f>G13+J13+M13</f>
        <v>0</v>
      </c>
      <c r="AA13" s="21">
        <f>I13+L13+O13</f>
        <v>2</v>
      </c>
      <c r="AB13" s="56">
        <v>5</v>
      </c>
    </row>
    <row r="14" spans="1:37" ht="15.75">
      <c r="A14" s="333" t="s">
        <v>9</v>
      </c>
      <c r="B14" s="334"/>
      <c r="C14" s="335"/>
      <c r="D14" s="65"/>
      <c r="E14" s="87"/>
      <c r="F14" s="66"/>
      <c r="G14" s="385" t="s">
        <v>10</v>
      </c>
      <c r="H14" s="386"/>
      <c r="I14" s="387"/>
      <c r="J14" s="385" t="s">
        <v>11</v>
      </c>
      <c r="K14" s="386"/>
      <c r="L14" s="387"/>
      <c r="M14" s="385" t="s">
        <v>12</v>
      </c>
      <c r="N14" s="386"/>
      <c r="O14" s="387"/>
      <c r="P14" s="385" t="s">
        <v>13</v>
      </c>
      <c r="Q14" s="386"/>
      <c r="R14" s="387"/>
      <c r="S14" s="27"/>
      <c r="T14" s="27"/>
      <c r="U14" s="27"/>
      <c r="V14" s="52"/>
      <c r="W14" s="53"/>
      <c r="X14" s="54"/>
      <c r="Y14" s="55"/>
      <c r="Z14" s="11"/>
      <c r="AA14" s="11"/>
      <c r="AB14" s="56"/>
    </row>
    <row r="15" spans="1:37" ht="15.75">
      <c r="A15" s="146">
        <v>2</v>
      </c>
      <c r="B15" s="28" t="s">
        <v>8</v>
      </c>
      <c r="C15" s="29">
        <v>5</v>
      </c>
      <c r="D15" s="135" t="str">
        <f t="shared" ref="D15:D24" si="0">VLOOKUP($A15,$A$9:$D$13,4,0)</f>
        <v xml:space="preserve">Bùi Văn Sung – Dương Ngọc Thành </v>
      </c>
      <c r="E15" s="88" t="s">
        <v>8</v>
      </c>
      <c r="F15" s="136" t="str">
        <f t="shared" ref="F15:F24" si="1">VLOOKUP($C15,$A$9:$D$13,4,0)</f>
        <v>Hồ Văn Hoàng Ân – Nguyễn Thanh Liêm</v>
      </c>
      <c r="G15" s="320" t="s">
        <v>290</v>
      </c>
      <c r="H15" s="321"/>
      <c r="I15" s="322"/>
      <c r="J15" s="323">
        <v>43771</v>
      </c>
      <c r="K15" s="324"/>
      <c r="L15" s="325"/>
      <c r="M15" s="366"/>
      <c r="N15" s="367"/>
      <c r="O15" s="368"/>
      <c r="P15" s="30">
        <v>2</v>
      </c>
      <c r="Q15" s="85" t="s">
        <v>8</v>
      </c>
      <c r="R15" s="31">
        <v>0</v>
      </c>
      <c r="S15" s="32"/>
      <c r="T15" s="32"/>
      <c r="U15" s="32"/>
      <c r="V15" s="56"/>
      <c r="W15" s="32"/>
      <c r="X15" s="31"/>
      <c r="Y15" s="366"/>
      <c r="Z15" s="367"/>
      <c r="AA15" s="368"/>
      <c r="AB15" s="56"/>
    </row>
    <row r="16" spans="1:37" ht="15.75">
      <c r="A16" s="146">
        <v>3</v>
      </c>
      <c r="B16" s="28" t="s">
        <v>8</v>
      </c>
      <c r="C16" s="29">
        <v>4</v>
      </c>
      <c r="D16" s="135" t="str">
        <f t="shared" si="0"/>
        <v xml:space="preserve">Trịnh Minh Trường – Nguyễn Đại Dương </v>
      </c>
      <c r="E16" s="88" t="s">
        <v>8</v>
      </c>
      <c r="F16" s="136" t="str">
        <f t="shared" si="1"/>
        <v>Trần Văn Châu - Trần Văn Huệ</v>
      </c>
      <c r="G16" s="320" t="s">
        <v>290</v>
      </c>
      <c r="H16" s="321"/>
      <c r="I16" s="322"/>
      <c r="J16" s="323">
        <v>43771</v>
      </c>
      <c r="K16" s="324"/>
      <c r="L16" s="325"/>
      <c r="M16" s="366"/>
      <c r="N16" s="367"/>
      <c r="O16" s="368"/>
      <c r="P16" s="30">
        <v>2</v>
      </c>
      <c r="Q16" s="85" t="s">
        <v>8</v>
      </c>
      <c r="R16" s="31">
        <v>0</v>
      </c>
      <c r="S16" s="16">
        <f>+U16+W16</f>
        <v>21</v>
      </c>
      <c r="T16" s="16">
        <v>7</v>
      </c>
      <c r="U16" s="16">
        <v>21</v>
      </c>
      <c r="V16" s="17">
        <v>13</v>
      </c>
      <c r="W16" s="16">
        <v>0</v>
      </c>
      <c r="X16" s="36">
        <v>0</v>
      </c>
      <c r="Y16" s="398">
        <f>SUM(S16+U16+W16)</f>
        <v>42</v>
      </c>
      <c r="Z16" s="399"/>
      <c r="AA16" s="400"/>
      <c r="AB16" s="42"/>
    </row>
    <row r="17" spans="1:38" ht="15.75">
      <c r="A17" s="146">
        <v>1</v>
      </c>
      <c r="B17" s="28" t="s">
        <v>8</v>
      </c>
      <c r="C17" s="29">
        <v>5</v>
      </c>
      <c r="D17" s="135" t="str">
        <f t="shared" si="0"/>
        <v>Bùi Vĩ Đại – Phạm Văn Trọng</v>
      </c>
      <c r="E17" s="137" t="s">
        <v>8</v>
      </c>
      <c r="F17" s="136" t="str">
        <f t="shared" si="1"/>
        <v>Hồ Văn Hoàng Ân – Nguyễn Thanh Liêm</v>
      </c>
      <c r="G17" s="320" t="s">
        <v>298</v>
      </c>
      <c r="H17" s="321"/>
      <c r="I17" s="322"/>
      <c r="J17" s="323">
        <v>43771</v>
      </c>
      <c r="K17" s="324"/>
      <c r="L17" s="325"/>
      <c r="M17" s="366"/>
      <c r="N17" s="367"/>
      <c r="O17" s="368"/>
      <c r="P17" s="30">
        <v>2</v>
      </c>
      <c r="Q17" s="85" t="s">
        <v>8</v>
      </c>
      <c r="R17" s="31">
        <v>0</v>
      </c>
      <c r="S17" s="16"/>
      <c r="T17" s="16"/>
      <c r="U17" s="16"/>
      <c r="V17" s="17"/>
      <c r="W17" s="16"/>
      <c r="X17" s="36"/>
      <c r="Y17" s="398">
        <f t="shared" ref="Y17:Y24" si="2">SUM(S17+U17+W17)</f>
        <v>0</v>
      </c>
      <c r="Z17" s="399"/>
      <c r="AA17" s="400"/>
      <c r="AB17" s="42"/>
    </row>
    <row r="18" spans="1:38" ht="15.75">
      <c r="A18" s="146">
        <v>2</v>
      </c>
      <c r="B18" s="28" t="s">
        <v>8</v>
      </c>
      <c r="C18" s="29">
        <v>3</v>
      </c>
      <c r="D18" s="135" t="str">
        <f t="shared" si="0"/>
        <v xml:space="preserve">Bùi Văn Sung – Dương Ngọc Thành </v>
      </c>
      <c r="E18" s="88" t="s">
        <v>8</v>
      </c>
      <c r="F18" s="136" t="str">
        <f t="shared" si="1"/>
        <v xml:space="preserve">Trịnh Minh Trường – Nguyễn Đại Dương </v>
      </c>
      <c r="G18" s="320" t="s">
        <v>298</v>
      </c>
      <c r="H18" s="321"/>
      <c r="I18" s="322"/>
      <c r="J18" s="323">
        <v>43771</v>
      </c>
      <c r="K18" s="324"/>
      <c r="L18" s="325"/>
      <c r="M18" s="366"/>
      <c r="N18" s="367"/>
      <c r="O18" s="368"/>
      <c r="P18" s="30">
        <v>0</v>
      </c>
      <c r="Q18" s="85" t="s">
        <v>8</v>
      </c>
      <c r="R18" s="31">
        <v>2</v>
      </c>
      <c r="S18" s="16">
        <v>11</v>
      </c>
      <c r="T18" s="16">
        <v>21</v>
      </c>
      <c r="U18" s="16">
        <v>21</v>
      </c>
      <c r="V18" s="17">
        <v>12</v>
      </c>
      <c r="W18" s="16">
        <v>10</v>
      </c>
      <c r="X18" s="36">
        <v>21</v>
      </c>
      <c r="Y18" s="398">
        <f t="shared" si="2"/>
        <v>42</v>
      </c>
      <c r="Z18" s="399"/>
      <c r="AA18" s="400"/>
      <c r="AB18" s="42"/>
    </row>
    <row r="19" spans="1:38" ht="15.75">
      <c r="A19" s="146">
        <v>1</v>
      </c>
      <c r="B19" s="28" t="s">
        <v>8</v>
      </c>
      <c r="C19" s="29">
        <v>4</v>
      </c>
      <c r="D19" s="135" t="str">
        <f t="shared" si="0"/>
        <v>Bùi Vĩ Đại – Phạm Văn Trọng</v>
      </c>
      <c r="E19" s="88" t="s">
        <v>8</v>
      </c>
      <c r="F19" s="136" t="str">
        <f t="shared" si="1"/>
        <v>Trần Văn Châu - Trần Văn Huệ</v>
      </c>
      <c r="G19" s="320" t="s">
        <v>307</v>
      </c>
      <c r="H19" s="321"/>
      <c r="I19" s="322"/>
      <c r="J19" s="323">
        <v>43772</v>
      </c>
      <c r="K19" s="324"/>
      <c r="L19" s="325"/>
      <c r="M19" s="366"/>
      <c r="N19" s="367"/>
      <c r="O19" s="368"/>
      <c r="P19" s="30">
        <v>2</v>
      </c>
      <c r="Q19" s="85" t="s">
        <v>8</v>
      </c>
      <c r="R19" s="31">
        <v>1</v>
      </c>
      <c r="S19" s="16"/>
      <c r="T19" s="16"/>
      <c r="U19" s="16"/>
      <c r="V19" s="17"/>
      <c r="W19" s="16"/>
      <c r="X19" s="36"/>
      <c r="Y19" s="398">
        <f t="shared" si="2"/>
        <v>0</v>
      </c>
      <c r="Z19" s="399"/>
      <c r="AA19" s="400"/>
      <c r="AB19" s="42"/>
    </row>
    <row r="20" spans="1:38" ht="15.75">
      <c r="A20" s="148">
        <v>5</v>
      </c>
      <c r="B20" s="58" t="s">
        <v>8</v>
      </c>
      <c r="C20" s="59">
        <v>3</v>
      </c>
      <c r="D20" s="135" t="str">
        <f t="shared" si="0"/>
        <v>Hồ Văn Hoàng Ân – Nguyễn Thanh Liêm</v>
      </c>
      <c r="E20" s="149" t="s">
        <v>8</v>
      </c>
      <c r="F20" s="136" t="str">
        <f t="shared" si="1"/>
        <v xml:space="preserve">Trịnh Minh Trường – Nguyễn Đại Dương </v>
      </c>
      <c r="G20" s="320" t="s">
        <v>307</v>
      </c>
      <c r="H20" s="321"/>
      <c r="I20" s="322"/>
      <c r="J20" s="323">
        <v>43772</v>
      </c>
      <c r="K20" s="324"/>
      <c r="L20" s="325"/>
      <c r="M20" s="366"/>
      <c r="N20" s="367"/>
      <c r="O20" s="368"/>
      <c r="P20" s="60">
        <v>0</v>
      </c>
      <c r="Q20" s="61" t="s">
        <v>8</v>
      </c>
      <c r="R20" s="62">
        <v>2</v>
      </c>
      <c r="S20" s="41"/>
      <c r="T20" s="41"/>
      <c r="U20" s="41"/>
      <c r="V20" s="42"/>
      <c r="W20" s="41"/>
      <c r="X20" s="40"/>
      <c r="Y20" s="398">
        <f t="shared" si="2"/>
        <v>0</v>
      </c>
      <c r="Z20" s="399"/>
      <c r="AA20" s="400"/>
      <c r="AB20" s="42"/>
    </row>
    <row r="21" spans="1:38" ht="15.75">
      <c r="A21" s="148">
        <v>1</v>
      </c>
      <c r="B21" s="58" t="s">
        <v>8</v>
      </c>
      <c r="C21" s="59">
        <v>3</v>
      </c>
      <c r="D21" s="135" t="str">
        <f t="shared" si="0"/>
        <v>Bùi Vĩ Đại – Phạm Văn Trọng</v>
      </c>
      <c r="E21" s="149" t="s">
        <v>8</v>
      </c>
      <c r="F21" s="136" t="str">
        <f t="shared" si="1"/>
        <v xml:space="preserve">Trịnh Minh Trường – Nguyễn Đại Dương </v>
      </c>
      <c r="G21" s="320" t="s">
        <v>310</v>
      </c>
      <c r="H21" s="321"/>
      <c r="I21" s="322"/>
      <c r="J21" s="323">
        <v>43772</v>
      </c>
      <c r="K21" s="324"/>
      <c r="L21" s="325"/>
      <c r="M21" s="366"/>
      <c r="N21" s="367"/>
      <c r="O21" s="368"/>
      <c r="P21" s="60">
        <v>0</v>
      </c>
      <c r="Q21" s="61" t="s">
        <v>8</v>
      </c>
      <c r="R21" s="62">
        <v>2</v>
      </c>
      <c r="S21" s="41"/>
      <c r="T21" s="41"/>
      <c r="U21" s="41"/>
      <c r="V21" s="42"/>
      <c r="W21" s="41"/>
      <c r="X21" s="40"/>
      <c r="Y21" s="398">
        <f t="shared" si="2"/>
        <v>0</v>
      </c>
      <c r="Z21" s="399"/>
      <c r="AA21" s="400"/>
      <c r="AB21" s="42"/>
    </row>
    <row r="22" spans="1:38" ht="15.75">
      <c r="A22" s="148">
        <v>4</v>
      </c>
      <c r="B22" s="58" t="s">
        <v>8</v>
      </c>
      <c r="C22" s="59">
        <v>2</v>
      </c>
      <c r="D22" s="135" t="str">
        <f t="shared" si="0"/>
        <v>Trần Văn Châu - Trần Văn Huệ</v>
      </c>
      <c r="E22" s="149" t="s">
        <v>8</v>
      </c>
      <c r="F22" s="136" t="str">
        <f t="shared" si="1"/>
        <v xml:space="preserve">Bùi Văn Sung – Dương Ngọc Thành </v>
      </c>
      <c r="G22" s="320" t="s">
        <v>310</v>
      </c>
      <c r="H22" s="321"/>
      <c r="I22" s="322"/>
      <c r="J22" s="323">
        <v>43772</v>
      </c>
      <c r="K22" s="324"/>
      <c r="L22" s="325"/>
      <c r="M22" s="366"/>
      <c r="N22" s="367"/>
      <c r="O22" s="368"/>
      <c r="P22" s="60">
        <v>0</v>
      </c>
      <c r="Q22" s="61" t="s">
        <v>8</v>
      </c>
      <c r="R22" s="62">
        <v>2</v>
      </c>
      <c r="S22" s="41"/>
      <c r="T22" s="41"/>
      <c r="U22" s="41"/>
      <c r="V22" s="42"/>
      <c r="W22" s="41"/>
      <c r="X22" s="40"/>
      <c r="Y22" s="398">
        <f t="shared" si="2"/>
        <v>0</v>
      </c>
      <c r="Z22" s="399"/>
      <c r="AA22" s="400"/>
      <c r="AB22" s="42"/>
    </row>
    <row r="23" spans="1:38" ht="15.75">
      <c r="A23" s="148">
        <v>1</v>
      </c>
      <c r="B23" s="58" t="s">
        <v>8</v>
      </c>
      <c r="C23" s="59">
        <v>2</v>
      </c>
      <c r="D23" s="135" t="str">
        <f t="shared" si="0"/>
        <v>Bùi Vĩ Đại – Phạm Văn Trọng</v>
      </c>
      <c r="E23" s="149" t="s">
        <v>8</v>
      </c>
      <c r="F23" s="136" t="str">
        <f t="shared" si="1"/>
        <v xml:space="preserve">Bùi Văn Sung – Dương Ngọc Thành </v>
      </c>
      <c r="G23" s="320" t="s">
        <v>317</v>
      </c>
      <c r="H23" s="321"/>
      <c r="I23" s="322"/>
      <c r="J23" s="323">
        <v>43773</v>
      </c>
      <c r="K23" s="324"/>
      <c r="L23" s="325"/>
      <c r="M23" s="366"/>
      <c r="N23" s="367"/>
      <c r="O23" s="368"/>
      <c r="P23" s="60">
        <v>0</v>
      </c>
      <c r="Q23" s="61" t="s">
        <v>8</v>
      </c>
      <c r="R23" s="62">
        <v>2</v>
      </c>
      <c r="S23" s="41"/>
      <c r="T23" s="41"/>
      <c r="U23" s="41"/>
      <c r="V23" s="42"/>
      <c r="W23" s="41"/>
      <c r="X23" s="40"/>
      <c r="Y23" s="398">
        <f t="shared" si="2"/>
        <v>0</v>
      </c>
      <c r="Z23" s="399"/>
      <c r="AA23" s="400"/>
      <c r="AB23" s="42"/>
    </row>
    <row r="24" spans="1:38" ht="15.75">
      <c r="A24" s="146">
        <v>4</v>
      </c>
      <c r="B24" s="28" t="s">
        <v>8</v>
      </c>
      <c r="C24" s="29">
        <v>5</v>
      </c>
      <c r="D24" s="135" t="str">
        <f t="shared" si="0"/>
        <v>Trần Văn Châu - Trần Văn Huệ</v>
      </c>
      <c r="E24" s="88" t="s">
        <v>8</v>
      </c>
      <c r="F24" s="136" t="str">
        <f t="shared" si="1"/>
        <v>Hồ Văn Hoàng Ân – Nguyễn Thanh Liêm</v>
      </c>
      <c r="G24" s="320" t="s">
        <v>317</v>
      </c>
      <c r="H24" s="321"/>
      <c r="I24" s="322"/>
      <c r="J24" s="323">
        <v>43773</v>
      </c>
      <c r="K24" s="324"/>
      <c r="L24" s="325"/>
      <c r="M24" s="366"/>
      <c r="N24" s="367"/>
      <c r="O24" s="368"/>
      <c r="P24" s="30">
        <v>2</v>
      </c>
      <c r="Q24" s="85" t="s">
        <v>8</v>
      </c>
      <c r="R24" s="31">
        <v>1</v>
      </c>
      <c r="S24" s="16"/>
      <c r="T24" s="16"/>
      <c r="U24" s="16"/>
      <c r="V24" s="17"/>
      <c r="W24" s="16"/>
      <c r="X24" s="36"/>
      <c r="Y24" s="398">
        <f t="shared" si="2"/>
        <v>0</v>
      </c>
      <c r="Z24" s="399"/>
      <c r="AA24" s="400"/>
      <c r="AB24" s="17"/>
    </row>
    <row r="27" spans="1:38">
      <c r="R27" s="401" t="s">
        <v>542</v>
      </c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1"/>
      <c r="AD27" s="401"/>
      <c r="AE27" s="401"/>
      <c r="AF27" s="401"/>
      <c r="AG27" s="401"/>
      <c r="AH27" s="401"/>
      <c r="AI27" s="401"/>
      <c r="AJ27" s="401"/>
      <c r="AK27" s="401"/>
      <c r="AL27" s="401"/>
    </row>
    <row r="28" spans="1:38">
      <c r="A28" s="33" t="s">
        <v>327</v>
      </c>
      <c r="R28" s="401" t="s">
        <v>535</v>
      </c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01"/>
      <c r="AD28" s="401"/>
      <c r="AE28" s="401"/>
      <c r="AF28" s="401"/>
      <c r="AG28" s="401"/>
      <c r="AH28" s="401"/>
      <c r="AI28" s="401"/>
      <c r="AJ28" s="401"/>
      <c r="AK28" s="401"/>
      <c r="AL28" s="401"/>
    </row>
    <row r="29" spans="1:38">
      <c r="R29" s="401" t="s">
        <v>536</v>
      </c>
      <c r="S29" s="401"/>
      <c r="T29" s="401"/>
      <c r="U29" s="401"/>
      <c r="V29" s="401"/>
      <c r="W29" s="401"/>
      <c r="X29" s="401"/>
      <c r="Y29" s="401"/>
      <c r="Z29" s="401"/>
      <c r="AA29" s="401"/>
      <c r="AB29" s="401"/>
      <c r="AC29" s="401"/>
      <c r="AD29" s="401"/>
      <c r="AE29" s="401"/>
      <c r="AF29" s="401"/>
      <c r="AG29" s="401"/>
      <c r="AH29" s="401"/>
      <c r="AI29" s="401"/>
      <c r="AJ29" s="401"/>
      <c r="AK29" s="401"/>
      <c r="AL29" s="401"/>
    </row>
    <row r="30" spans="1:38">
      <c r="R30" s="401" t="s">
        <v>537</v>
      </c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</row>
  </sheetData>
  <mergeCells count="71">
    <mergeCell ref="R27:AL27"/>
    <mergeCell ref="R28:AL28"/>
    <mergeCell ref="R29:AL29"/>
    <mergeCell ref="R30:AL30"/>
    <mergeCell ref="Y20:AA20"/>
    <mergeCell ref="Y21:AA21"/>
    <mergeCell ref="Y22:AA22"/>
    <mergeCell ref="Y23:AA23"/>
    <mergeCell ref="Y24:AA24"/>
    <mergeCell ref="Y16:AA16"/>
    <mergeCell ref="Y17:AA17"/>
    <mergeCell ref="Y15:AA15"/>
    <mergeCell ref="Y18:AA18"/>
    <mergeCell ref="Y19:AA19"/>
    <mergeCell ref="V8:Y8"/>
    <mergeCell ref="A9:C9"/>
    <mergeCell ref="G9:I9"/>
    <mergeCell ref="A8:C8"/>
    <mergeCell ref="D8:F8"/>
    <mergeCell ref="G8:I8"/>
    <mergeCell ref="J8:L8"/>
    <mergeCell ref="M8:O8"/>
    <mergeCell ref="E9:F9"/>
    <mergeCell ref="J10:L10"/>
    <mergeCell ref="A11:C11"/>
    <mergeCell ref="M11:O11"/>
    <mergeCell ref="P8:R8"/>
    <mergeCell ref="S8:U8"/>
    <mergeCell ref="E10:F10"/>
    <mergeCell ref="E11:F11"/>
    <mergeCell ref="A12:C12"/>
    <mergeCell ref="A13:C13"/>
    <mergeCell ref="A14:C14"/>
    <mergeCell ref="G14:I14"/>
    <mergeCell ref="A10:C10"/>
    <mergeCell ref="E12:F12"/>
    <mergeCell ref="E13:F13"/>
    <mergeCell ref="J14:L14"/>
    <mergeCell ref="M14:O14"/>
    <mergeCell ref="P14:R14"/>
    <mergeCell ref="G15:I15"/>
    <mergeCell ref="J15:L15"/>
    <mergeCell ref="M15:O15"/>
    <mergeCell ref="G16:I16"/>
    <mergeCell ref="J16:L16"/>
    <mergeCell ref="M16:O16"/>
    <mergeCell ref="G17:I17"/>
    <mergeCell ref="J17:L17"/>
    <mergeCell ref="M17:O17"/>
    <mergeCell ref="G18:I18"/>
    <mergeCell ref="J18:L18"/>
    <mergeCell ref="M18:O18"/>
    <mergeCell ref="G19:I19"/>
    <mergeCell ref="J19:L19"/>
    <mergeCell ref="M19:O19"/>
    <mergeCell ref="A5:AB5"/>
    <mergeCell ref="G24:I24"/>
    <mergeCell ref="J24:L24"/>
    <mergeCell ref="M24:O24"/>
    <mergeCell ref="G22:I22"/>
    <mergeCell ref="J22:L22"/>
    <mergeCell ref="M22:O22"/>
    <mergeCell ref="G23:I23"/>
    <mergeCell ref="J23:L23"/>
    <mergeCell ref="M23:O23"/>
    <mergeCell ref="G20:I20"/>
    <mergeCell ref="J20:L20"/>
    <mergeCell ref="M20:O20"/>
    <mergeCell ref="G21:I21"/>
    <mergeCell ref="J21:L21"/>
    <mergeCell ref="M21:O21"/>
  </mergeCells>
  <pageMargins left="7.874015748031496E-2" right="0" top="0.78740157480314965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W41"/>
  <sheetViews>
    <sheetView topLeftCell="A25" workbookViewId="0">
      <selection activeCell="J41" sqref="J41"/>
    </sheetView>
  </sheetViews>
  <sheetFormatPr defaultRowHeight="15"/>
  <cols>
    <col min="1" max="1" width="4" customWidth="1"/>
    <col min="2" max="2" width="3.7109375" customWidth="1"/>
    <col min="3" max="3" width="2.7109375" customWidth="1"/>
    <col min="4" max="4" width="33.5703125" customWidth="1"/>
    <col min="5" max="5" width="5.5703125" customWidth="1"/>
    <col min="6" max="6" width="33.28515625" customWidth="1"/>
    <col min="7" max="9" width="1.85546875" customWidth="1"/>
    <col min="10" max="11" width="5.7109375" customWidth="1"/>
    <col min="12" max="12" width="0.85546875" customWidth="1"/>
    <col min="13" max="14" width="2.42578125" customWidth="1"/>
    <col min="15" max="15" width="1" customWidth="1"/>
    <col min="16" max="18" width="2" customWidth="1"/>
    <col min="19" max="19" width="4.42578125" customWidth="1"/>
    <col min="20" max="20" width="3.85546875" customWidth="1"/>
    <col min="21" max="21" width="4.5703125" customWidth="1"/>
    <col min="22" max="22" width="3.85546875" customWidth="1"/>
  </cols>
  <sheetData>
    <row r="2" spans="1:22">
      <c r="A2" s="311" t="s">
        <v>30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</row>
    <row r="3" spans="1:22" ht="6.75" customHeight="1">
      <c r="A3" s="1"/>
      <c r="B3" s="9"/>
    </row>
    <row r="4" spans="1:22" ht="8.25" customHeight="1"/>
    <row r="5" spans="1:22">
      <c r="A5" s="341" t="s">
        <v>2</v>
      </c>
      <c r="B5" s="342"/>
      <c r="C5" s="343"/>
      <c r="D5" s="405" t="s">
        <v>295</v>
      </c>
      <c r="E5" s="406"/>
      <c r="F5" s="407"/>
      <c r="G5" s="341">
        <v>1</v>
      </c>
      <c r="H5" s="342"/>
      <c r="I5" s="343"/>
      <c r="J5" s="341">
        <v>2</v>
      </c>
      <c r="K5" s="342"/>
      <c r="L5" s="343"/>
      <c r="M5" s="341">
        <v>3</v>
      </c>
      <c r="N5" s="342"/>
      <c r="O5" s="343"/>
      <c r="P5" s="341" t="s">
        <v>4</v>
      </c>
      <c r="Q5" s="342"/>
      <c r="R5" s="342"/>
      <c r="S5" s="343"/>
      <c r="T5" s="138" t="s">
        <v>5</v>
      </c>
      <c r="U5" s="139" t="s">
        <v>6</v>
      </c>
      <c r="V5" s="140" t="s">
        <v>7</v>
      </c>
    </row>
    <row r="6" spans="1:22" ht="15.75">
      <c r="A6" s="355">
        <v>1</v>
      </c>
      <c r="B6" s="369"/>
      <c r="C6" s="356"/>
      <c r="D6" s="156" t="s">
        <v>361</v>
      </c>
      <c r="E6" s="344" t="s">
        <v>364</v>
      </c>
      <c r="F6" s="345"/>
      <c r="G6" s="402"/>
      <c r="H6" s="403"/>
      <c r="I6" s="404"/>
      <c r="J6" s="13" t="e">
        <f>#REF!</f>
        <v>#REF!</v>
      </c>
      <c r="K6" s="14" t="s">
        <v>8</v>
      </c>
      <c r="L6" s="15" t="e">
        <f>#REF!</f>
        <v>#REF!</v>
      </c>
      <c r="M6" s="13">
        <f>P12</f>
        <v>0</v>
      </c>
      <c r="N6" s="14" t="s">
        <v>8</v>
      </c>
      <c r="O6" s="15">
        <f>R12</f>
        <v>2</v>
      </c>
      <c r="P6" s="16" t="e">
        <f>IF(J6&gt;L6,2,1)</f>
        <v>#REF!</v>
      </c>
      <c r="Q6" s="16">
        <f>IF(M6&gt;O6,2,1)</f>
        <v>1</v>
      </c>
      <c r="R6" s="16" t="e">
        <f>IF(#REF!&gt;#REF!,2,1)</f>
        <v>#REF!</v>
      </c>
      <c r="S6" s="17" t="e">
        <f>SUM(P6:R6)</f>
        <v>#REF!</v>
      </c>
      <c r="T6" s="16" t="e">
        <f>J6+M6+#REF!</f>
        <v>#REF!</v>
      </c>
      <c r="U6" s="18" t="e">
        <f>L6+O6+#REF!</f>
        <v>#REF!</v>
      </c>
      <c r="V6" s="17" t="e">
        <f>RANK(S6,#REF!,0)+#REF!</f>
        <v>#REF!</v>
      </c>
    </row>
    <row r="7" spans="1:22" ht="15.75">
      <c r="A7" s="355">
        <v>2</v>
      </c>
      <c r="B7" s="369"/>
      <c r="C7" s="356"/>
      <c r="D7" s="156" t="s">
        <v>362</v>
      </c>
      <c r="E7" s="339" t="s">
        <v>365</v>
      </c>
      <c r="F7" s="340"/>
      <c r="G7" s="13" t="e">
        <f>L6</f>
        <v>#REF!</v>
      </c>
      <c r="H7" s="14" t="s">
        <v>8</v>
      </c>
      <c r="I7" s="15" t="e">
        <f>J6</f>
        <v>#REF!</v>
      </c>
      <c r="J7" s="402"/>
      <c r="K7" s="403"/>
      <c r="L7" s="404"/>
      <c r="M7" s="13">
        <f>P11</f>
        <v>2</v>
      </c>
      <c r="N7" s="14" t="s">
        <v>8</v>
      </c>
      <c r="O7" s="15">
        <f>R11</f>
        <v>0</v>
      </c>
      <c r="P7" s="16" t="e">
        <f>IF(G7&gt;I7,2,1)</f>
        <v>#REF!</v>
      </c>
      <c r="Q7" s="16">
        <f>IF(M7&gt;O7,2,1)</f>
        <v>2</v>
      </c>
      <c r="R7" s="16" t="e">
        <f>IF(#REF!&gt;#REF!,2,1)</f>
        <v>#REF!</v>
      </c>
      <c r="S7" s="17" t="e">
        <f>SUM(P7:R7)</f>
        <v>#REF!</v>
      </c>
      <c r="T7" s="16" t="e">
        <f>G7+M7+#REF!</f>
        <v>#REF!</v>
      </c>
      <c r="U7" s="18" t="e">
        <f>I7+O7+#REF!</f>
        <v>#REF!</v>
      </c>
      <c r="V7" s="17" t="e">
        <f>RANK(S7,#REF!,0)+#REF!</f>
        <v>#REF!</v>
      </c>
    </row>
    <row r="8" spans="1:22" ht="16.5" thickBot="1">
      <c r="A8" s="370">
        <v>3</v>
      </c>
      <c r="B8" s="371"/>
      <c r="C8" s="372"/>
      <c r="D8" s="156" t="s">
        <v>363</v>
      </c>
      <c r="E8" s="339" t="s">
        <v>366</v>
      </c>
      <c r="F8" s="340"/>
      <c r="G8" s="19">
        <f>O6</f>
        <v>2</v>
      </c>
      <c r="H8" s="20" t="s">
        <v>8</v>
      </c>
      <c r="I8" s="21">
        <f>M6</f>
        <v>0</v>
      </c>
      <c r="J8" s="19">
        <f>O7</f>
        <v>0</v>
      </c>
      <c r="K8" s="20" t="s">
        <v>8</v>
      </c>
      <c r="L8" s="21">
        <f>M7</f>
        <v>2</v>
      </c>
      <c r="M8" s="373"/>
      <c r="N8" s="374"/>
      <c r="O8" s="375"/>
      <c r="P8" s="22">
        <f>IF(G8&gt;I8,2,1)</f>
        <v>2</v>
      </c>
      <c r="Q8" s="22">
        <f>IF(J8&gt;L8,2,1)</f>
        <v>1</v>
      </c>
      <c r="R8" s="22" t="e">
        <f>IF(#REF!&gt;#REF!,2,1)</f>
        <v>#REF!</v>
      </c>
      <c r="S8" s="23" t="e">
        <f>SUM(P8:R8)</f>
        <v>#REF!</v>
      </c>
      <c r="T8" s="22" t="e">
        <f>G8+J8+#REF!</f>
        <v>#REF!</v>
      </c>
      <c r="U8" s="24" t="e">
        <f>I8+L8+#REF!</f>
        <v>#REF!</v>
      </c>
      <c r="V8" s="23" t="e">
        <f>RANK(S8,#REF!,0)+#REF!</f>
        <v>#REF!</v>
      </c>
    </row>
    <row r="9" spans="1:22" ht="15.75">
      <c r="A9" s="382" t="s">
        <v>9</v>
      </c>
      <c r="B9" s="383"/>
      <c r="C9" s="384"/>
      <c r="D9" s="65"/>
      <c r="E9" s="87"/>
      <c r="F9" s="66"/>
      <c r="G9" s="385" t="s">
        <v>10</v>
      </c>
      <c r="H9" s="386"/>
      <c r="I9" s="387"/>
      <c r="J9" s="385" t="s">
        <v>11</v>
      </c>
      <c r="K9" s="386"/>
      <c r="L9" s="387"/>
      <c r="M9" s="385" t="s">
        <v>12</v>
      </c>
      <c r="N9" s="386"/>
      <c r="O9" s="387"/>
      <c r="P9" s="385" t="s">
        <v>13</v>
      </c>
      <c r="Q9" s="386"/>
      <c r="R9" s="387"/>
      <c r="S9" s="27"/>
      <c r="T9" s="27"/>
      <c r="U9" s="27"/>
      <c r="V9" s="17"/>
    </row>
    <row r="10" spans="1:22" ht="15.75">
      <c r="A10" s="141">
        <v>2</v>
      </c>
      <c r="B10" s="67" t="s">
        <v>8</v>
      </c>
      <c r="C10" s="68">
        <v>3</v>
      </c>
      <c r="D10" s="135" t="str">
        <f>VLOOKUP($A10,$A$6:$D$8,4,0)</f>
        <v xml:space="preserve"> Sái Công Hồng – Nguyễn Tiến Dũng </v>
      </c>
      <c r="E10" s="88" t="s">
        <v>8</v>
      </c>
      <c r="F10" s="136" t="str">
        <f>VLOOKUP($C10,$A$6:$D$8,4,0)</f>
        <v>Lê Quang Trường – Nguyễn Tự Cường</v>
      </c>
      <c r="G10" s="320" t="s">
        <v>317</v>
      </c>
      <c r="H10" s="321"/>
      <c r="I10" s="322"/>
      <c r="J10" s="323">
        <v>43776</v>
      </c>
      <c r="K10" s="324"/>
      <c r="L10" s="325"/>
      <c r="M10" s="366"/>
      <c r="N10" s="367"/>
      <c r="O10" s="368"/>
      <c r="P10" s="30">
        <v>2</v>
      </c>
      <c r="Q10" s="85" t="s">
        <v>8</v>
      </c>
      <c r="R10" s="31">
        <v>0</v>
      </c>
      <c r="S10" s="32"/>
      <c r="T10" s="32"/>
      <c r="U10" s="32"/>
      <c r="V10" s="17"/>
    </row>
    <row r="11" spans="1:22" ht="15.75">
      <c r="A11" s="141">
        <v>1</v>
      </c>
      <c r="B11" s="67" t="s">
        <v>8</v>
      </c>
      <c r="C11" s="68">
        <v>3</v>
      </c>
      <c r="D11" s="135" t="str">
        <f>VLOOKUP($A11,$A$6:$D$8,4,0)</f>
        <v>Mai Xuân Trường – Hà Trần Phương</v>
      </c>
      <c r="E11" s="88" t="s">
        <v>8</v>
      </c>
      <c r="F11" s="136" t="str">
        <f t="shared" ref="F11:F12" si="0">VLOOKUP($C11,$A$6:$D$8,4,0)</f>
        <v>Lê Quang Trường – Nguyễn Tự Cường</v>
      </c>
      <c r="G11" s="320" t="s">
        <v>339</v>
      </c>
      <c r="H11" s="321"/>
      <c r="I11" s="322"/>
      <c r="J11" s="323">
        <v>43776</v>
      </c>
      <c r="K11" s="324"/>
      <c r="L11" s="325"/>
      <c r="M11" s="366"/>
      <c r="N11" s="367"/>
      <c r="O11" s="368"/>
      <c r="P11" s="30">
        <v>2</v>
      </c>
      <c r="Q11" s="85" t="s">
        <v>8</v>
      </c>
      <c r="R11" s="31">
        <v>0</v>
      </c>
      <c r="S11" s="32"/>
      <c r="T11" s="32"/>
      <c r="U11" s="32"/>
      <c r="V11" s="42"/>
    </row>
    <row r="12" spans="1:22" ht="15.75">
      <c r="A12" s="141">
        <v>1</v>
      </c>
      <c r="B12" s="67" t="s">
        <v>8</v>
      </c>
      <c r="C12" s="68">
        <v>2</v>
      </c>
      <c r="D12" s="135" t="str">
        <f t="shared" ref="D12" si="1">VLOOKUP($A12,$A$6:$D$8,4,0)</f>
        <v>Mai Xuân Trường – Hà Trần Phương</v>
      </c>
      <c r="E12" s="137" t="s">
        <v>8</v>
      </c>
      <c r="F12" s="136" t="str">
        <f t="shared" si="0"/>
        <v xml:space="preserve"> Sái Công Hồng – Nguyễn Tiến Dũng </v>
      </c>
      <c r="G12" s="320" t="s">
        <v>417</v>
      </c>
      <c r="H12" s="321"/>
      <c r="I12" s="322"/>
      <c r="J12" s="323">
        <v>43776</v>
      </c>
      <c r="K12" s="324"/>
      <c r="L12" s="325"/>
      <c r="M12" s="366"/>
      <c r="N12" s="367"/>
      <c r="O12" s="368"/>
      <c r="P12" s="30">
        <v>0</v>
      </c>
      <c r="Q12" s="85" t="s">
        <v>8</v>
      </c>
      <c r="R12" s="31">
        <v>2</v>
      </c>
      <c r="S12" s="32"/>
      <c r="T12" s="32"/>
      <c r="U12" s="30"/>
      <c r="V12" s="17"/>
    </row>
    <row r="15" spans="1:22">
      <c r="A15" s="355" t="s">
        <v>2</v>
      </c>
      <c r="B15" s="369"/>
      <c r="C15" s="356"/>
      <c r="D15" s="405" t="s">
        <v>376</v>
      </c>
      <c r="E15" s="406"/>
      <c r="F15" s="407"/>
      <c r="G15" s="355">
        <v>1</v>
      </c>
      <c r="H15" s="369"/>
      <c r="I15" s="356"/>
      <c r="J15" s="355">
        <v>2</v>
      </c>
      <c r="K15" s="369"/>
      <c r="L15" s="356"/>
      <c r="M15" s="355">
        <v>3</v>
      </c>
      <c r="N15" s="369"/>
      <c r="O15" s="356"/>
      <c r="P15" s="355" t="s">
        <v>4</v>
      </c>
      <c r="Q15" s="369"/>
      <c r="R15" s="369"/>
      <c r="S15" s="356"/>
      <c r="T15" s="142" t="s">
        <v>5</v>
      </c>
      <c r="U15" s="143" t="s">
        <v>6</v>
      </c>
      <c r="V15" s="144" t="s">
        <v>7</v>
      </c>
    </row>
    <row r="16" spans="1:22">
      <c r="A16" s="355">
        <v>1</v>
      </c>
      <c r="B16" s="369"/>
      <c r="C16" s="356"/>
      <c r="D16" s="156" t="s">
        <v>367</v>
      </c>
      <c r="E16" s="344" t="s">
        <v>370</v>
      </c>
      <c r="F16" s="345"/>
      <c r="G16" s="330"/>
      <c r="H16" s="331"/>
      <c r="I16" s="332"/>
      <c r="J16" s="69" t="e">
        <f>#REF!</f>
        <v>#REF!</v>
      </c>
      <c r="K16" s="70" t="s">
        <v>8</v>
      </c>
      <c r="L16" s="71" t="e">
        <f>#REF!</f>
        <v>#REF!</v>
      </c>
      <c r="M16" s="69">
        <f>P22</f>
        <v>0</v>
      </c>
      <c r="N16" s="70" t="s">
        <v>8</v>
      </c>
      <c r="O16" s="71">
        <f>R22</f>
        <v>2</v>
      </c>
      <c r="P16" s="72" t="e">
        <f>IF(J16&gt;L16,2,1)</f>
        <v>#REF!</v>
      </c>
      <c r="Q16" s="72">
        <f>IF(M16&gt;O16,2,1)</f>
        <v>1</v>
      </c>
      <c r="R16" s="72" t="e">
        <f>IF(#REF!&gt;#REF!,2,1)</f>
        <v>#REF!</v>
      </c>
      <c r="S16" s="73" t="e">
        <f>SUM(P16:R16)</f>
        <v>#REF!</v>
      </c>
      <c r="T16" s="72" t="e">
        <f>J16+M16+#REF!</f>
        <v>#REF!</v>
      </c>
      <c r="U16" s="74" t="e">
        <f>L16+O16+#REF!</f>
        <v>#REF!</v>
      </c>
      <c r="V16" s="73" t="e">
        <f>RANK(S16,#REF!,0)+#REF!</f>
        <v>#REF!</v>
      </c>
    </row>
    <row r="17" spans="1:22">
      <c r="A17" s="355">
        <v>2</v>
      </c>
      <c r="B17" s="369"/>
      <c r="C17" s="356"/>
      <c r="D17" s="156" t="s">
        <v>368</v>
      </c>
      <c r="E17" s="339" t="s">
        <v>371</v>
      </c>
      <c r="F17" s="340"/>
      <c r="G17" s="69" t="e">
        <f>L16</f>
        <v>#REF!</v>
      </c>
      <c r="H17" s="70" t="s">
        <v>8</v>
      </c>
      <c r="I17" s="71" t="e">
        <f>J16</f>
        <v>#REF!</v>
      </c>
      <c r="J17" s="330"/>
      <c r="K17" s="331"/>
      <c r="L17" s="332"/>
      <c r="M17" s="69">
        <f>P21</f>
        <v>2</v>
      </c>
      <c r="N17" s="70" t="s">
        <v>8</v>
      </c>
      <c r="O17" s="71">
        <f>R21</f>
        <v>0</v>
      </c>
      <c r="P17" s="72" t="e">
        <f>IF(G17&gt;I17,2,1)</f>
        <v>#REF!</v>
      </c>
      <c r="Q17" s="72">
        <f>IF(M17&gt;O17,2,1)</f>
        <v>2</v>
      </c>
      <c r="R17" s="72" t="e">
        <f>IF(#REF!&gt;#REF!,2,1)</f>
        <v>#REF!</v>
      </c>
      <c r="S17" s="73" t="e">
        <f>SUM(P17:R17)</f>
        <v>#REF!</v>
      </c>
      <c r="T17" s="72" t="e">
        <f>G17+M17+#REF!</f>
        <v>#REF!</v>
      </c>
      <c r="U17" s="74" t="e">
        <f>I17+O17+#REF!</f>
        <v>#REF!</v>
      </c>
      <c r="V17" s="73" t="e">
        <f>RANK(S17,#REF!,0)+#REF!</f>
        <v>#REF!</v>
      </c>
    </row>
    <row r="18" spans="1:22" ht="15.75" thickBot="1">
      <c r="A18" s="370">
        <v>3</v>
      </c>
      <c r="B18" s="371"/>
      <c r="C18" s="372"/>
      <c r="D18" s="156" t="s">
        <v>369</v>
      </c>
      <c r="E18" s="339" t="s">
        <v>372</v>
      </c>
      <c r="F18" s="340"/>
      <c r="G18" s="75">
        <f>O16</f>
        <v>2</v>
      </c>
      <c r="H18" s="76" t="s">
        <v>8</v>
      </c>
      <c r="I18" s="77">
        <f>M16</f>
        <v>0</v>
      </c>
      <c r="J18" s="75">
        <f>O17</f>
        <v>0</v>
      </c>
      <c r="K18" s="76" t="s">
        <v>8</v>
      </c>
      <c r="L18" s="77">
        <f>M17</f>
        <v>2</v>
      </c>
      <c r="M18" s="357"/>
      <c r="N18" s="358"/>
      <c r="O18" s="359"/>
      <c r="P18" s="78">
        <f>IF(G18&gt;I18,2,1)</f>
        <v>2</v>
      </c>
      <c r="Q18" s="78">
        <f>IF(J18&gt;L18,2,1)</f>
        <v>1</v>
      </c>
      <c r="R18" s="78" t="e">
        <f>IF(#REF!&gt;#REF!,2,1)</f>
        <v>#REF!</v>
      </c>
      <c r="S18" s="79" t="e">
        <f>SUM(P18:R18)</f>
        <v>#REF!</v>
      </c>
      <c r="T18" s="78" t="e">
        <f>G18+J18+#REF!</f>
        <v>#REF!</v>
      </c>
      <c r="U18" s="80" t="e">
        <f>I18+L18+#REF!</f>
        <v>#REF!</v>
      </c>
      <c r="V18" s="79" t="e">
        <f>RANK(S18,#REF!,0)+#REF!</f>
        <v>#REF!</v>
      </c>
    </row>
    <row r="19" spans="1:22">
      <c r="A19" s="382" t="s">
        <v>9</v>
      </c>
      <c r="B19" s="383"/>
      <c r="C19" s="384"/>
      <c r="D19" s="65"/>
      <c r="E19" s="87"/>
      <c r="F19" s="66"/>
      <c r="G19" s="382" t="s">
        <v>10</v>
      </c>
      <c r="H19" s="383"/>
      <c r="I19" s="384"/>
      <c r="J19" s="382" t="s">
        <v>11</v>
      </c>
      <c r="K19" s="383"/>
      <c r="L19" s="384"/>
      <c r="M19" s="382" t="s">
        <v>12</v>
      </c>
      <c r="N19" s="383"/>
      <c r="O19" s="384"/>
      <c r="P19" s="382" t="s">
        <v>13</v>
      </c>
      <c r="Q19" s="383"/>
      <c r="R19" s="384"/>
      <c r="S19" s="81"/>
      <c r="T19" s="81"/>
      <c r="U19" s="81"/>
      <c r="V19" s="73"/>
    </row>
    <row r="20" spans="1:22">
      <c r="A20" s="141">
        <v>2</v>
      </c>
      <c r="B20" s="67" t="s">
        <v>8</v>
      </c>
      <c r="C20" s="68">
        <v>3</v>
      </c>
      <c r="D20" s="135" t="str">
        <f>VLOOKUP($A20,$A$16:$F$18,4,0)</f>
        <v xml:space="preserve">Trịnh Việt Phương – Vi Đức Quảng </v>
      </c>
      <c r="E20" s="88" t="s">
        <v>8</v>
      </c>
      <c r="F20" s="136" t="str">
        <f>VLOOKUP($C20,$A$16:$F$18,4,0)</f>
        <v xml:space="preserve"> Đinh Ngọc Sơn – Trương Đức Chinh </v>
      </c>
      <c r="G20" s="320" t="s">
        <v>310</v>
      </c>
      <c r="H20" s="321"/>
      <c r="I20" s="322"/>
      <c r="J20" s="323">
        <v>43775</v>
      </c>
      <c r="K20" s="324"/>
      <c r="L20" s="325"/>
      <c r="M20" s="320"/>
      <c r="N20" s="321"/>
      <c r="O20" s="322"/>
      <c r="P20" s="82">
        <v>2</v>
      </c>
      <c r="Q20" s="88" t="s">
        <v>8</v>
      </c>
      <c r="R20" s="83">
        <v>0</v>
      </c>
      <c r="S20" s="84"/>
      <c r="T20" s="84"/>
      <c r="U20" s="84"/>
      <c r="V20" s="73"/>
    </row>
    <row r="21" spans="1:22">
      <c r="A21" s="141">
        <v>1</v>
      </c>
      <c r="B21" s="67" t="s">
        <v>8</v>
      </c>
      <c r="C21" s="68">
        <v>3</v>
      </c>
      <c r="D21" s="135" t="str">
        <f t="shared" ref="D21:D22" si="2">VLOOKUP($A21,$A$16:$F$18,4,0)</f>
        <v xml:space="preserve">Hoàng Tuấn Anh – Cao Anh Tuấn </v>
      </c>
      <c r="E21" s="88" t="s">
        <v>8</v>
      </c>
      <c r="F21" s="136" t="str">
        <f t="shared" ref="F21:F22" si="3">VLOOKUP($C21,$A$16:$F$18,4,0)</f>
        <v xml:space="preserve"> Đinh Ngọc Sơn – Trương Đức Chinh </v>
      </c>
      <c r="G21" s="320" t="s">
        <v>326</v>
      </c>
      <c r="H21" s="321"/>
      <c r="I21" s="322"/>
      <c r="J21" s="323">
        <v>43775</v>
      </c>
      <c r="K21" s="324"/>
      <c r="L21" s="325"/>
      <c r="M21" s="320"/>
      <c r="N21" s="321"/>
      <c r="O21" s="322"/>
      <c r="P21" s="82">
        <v>2</v>
      </c>
      <c r="Q21" s="88" t="s">
        <v>8</v>
      </c>
      <c r="R21" s="83">
        <v>0</v>
      </c>
      <c r="S21" s="84"/>
      <c r="T21" s="84"/>
      <c r="U21" s="84"/>
      <c r="V21" s="145"/>
    </row>
    <row r="22" spans="1:22">
      <c r="A22" s="141">
        <v>1</v>
      </c>
      <c r="B22" s="67" t="s">
        <v>8</v>
      </c>
      <c r="C22" s="68">
        <v>2</v>
      </c>
      <c r="D22" s="135" t="str">
        <f t="shared" si="2"/>
        <v xml:space="preserve">Hoàng Tuấn Anh – Cao Anh Tuấn </v>
      </c>
      <c r="E22" s="137" t="s">
        <v>8</v>
      </c>
      <c r="F22" s="136" t="str">
        <f t="shared" si="3"/>
        <v xml:space="preserve">Trịnh Việt Phương – Vi Đức Quảng </v>
      </c>
      <c r="G22" s="320" t="s">
        <v>346</v>
      </c>
      <c r="H22" s="321"/>
      <c r="I22" s="322"/>
      <c r="J22" s="323">
        <v>43775</v>
      </c>
      <c r="K22" s="324"/>
      <c r="L22" s="325"/>
      <c r="M22" s="320"/>
      <c r="N22" s="321"/>
      <c r="O22" s="322"/>
      <c r="P22" s="82">
        <v>0</v>
      </c>
      <c r="Q22" s="88" t="s">
        <v>8</v>
      </c>
      <c r="R22" s="83">
        <v>2</v>
      </c>
      <c r="S22" s="84"/>
      <c r="T22" s="84"/>
      <c r="U22" s="82"/>
      <c r="V22" s="73"/>
    </row>
    <row r="24" spans="1:22" ht="9" customHeight="1"/>
    <row r="25" spans="1:22">
      <c r="A25" s="341" t="s">
        <v>2</v>
      </c>
      <c r="B25" s="342"/>
      <c r="C25" s="343"/>
      <c r="D25" s="405" t="s">
        <v>377</v>
      </c>
      <c r="E25" s="406"/>
      <c r="F25" s="407"/>
      <c r="G25" s="341">
        <v>1</v>
      </c>
      <c r="H25" s="342"/>
      <c r="I25" s="343"/>
      <c r="J25" s="341">
        <v>2</v>
      </c>
      <c r="K25" s="342"/>
      <c r="L25" s="343"/>
      <c r="M25" s="341">
        <v>3</v>
      </c>
      <c r="N25" s="342"/>
      <c r="O25" s="343"/>
      <c r="P25" s="341" t="s">
        <v>4</v>
      </c>
      <c r="Q25" s="342"/>
      <c r="R25" s="342"/>
      <c r="S25" s="343"/>
      <c r="T25" s="138" t="s">
        <v>5</v>
      </c>
      <c r="U25" s="139" t="s">
        <v>6</v>
      </c>
      <c r="V25" s="140" t="s">
        <v>7</v>
      </c>
    </row>
    <row r="26" spans="1:22" ht="15.75">
      <c r="A26" s="349">
        <v>1</v>
      </c>
      <c r="B26" s="350"/>
      <c r="C26" s="351"/>
      <c r="D26" s="89" t="s">
        <v>654</v>
      </c>
      <c r="E26" s="344" t="s">
        <v>371</v>
      </c>
      <c r="F26" s="345"/>
      <c r="G26" s="402"/>
      <c r="H26" s="403"/>
      <c r="I26" s="404"/>
      <c r="J26" s="13" t="e">
        <f>#REF!</f>
        <v>#REF!</v>
      </c>
      <c r="K26" s="14" t="s">
        <v>8</v>
      </c>
      <c r="L26" s="15" t="e">
        <f>#REF!</f>
        <v>#REF!</v>
      </c>
      <c r="M26" s="13">
        <f>P32</f>
        <v>0</v>
      </c>
      <c r="N26" s="14" t="s">
        <v>8</v>
      </c>
      <c r="O26" s="15">
        <f>R32</f>
        <v>0</v>
      </c>
      <c r="P26" s="16" t="e">
        <f>IF(J26&gt;L26,2,1)</f>
        <v>#REF!</v>
      </c>
      <c r="Q26" s="16">
        <f>IF(M26&gt;O26,2,1)</f>
        <v>1</v>
      </c>
      <c r="R26" s="16" t="e">
        <f>IF(#REF!&gt;#REF!,2,1)</f>
        <v>#REF!</v>
      </c>
      <c r="S26" s="17" t="e">
        <f>SUM(P26:R26)</f>
        <v>#REF!</v>
      </c>
      <c r="T26" s="16" t="e">
        <f>J26+M26+#REF!</f>
        <v>#REF!</v>
      </c>
      <c r="U26" s="18" t="e">
        <f>L26+O26+#REF!</f>
        <v>#REF!</v>
      </c>
      <c r="V26" s="17" t="e">
        <f>RANK(S26,#REF!,0)+#REF!</f>
        <v>#REF!</v>
      </c>
    </row>
    <row r="27" spans="1:22" ht="15.75">
      <c r="A27" s="349">
        <v>2</v>
      </c>
      <c r="B27" s="350"/>
      <c r="C27" s="351"/>
      <c r="D27" s="89" t="s">
        <v>373</v>
      </c>
      <c r="E27" s="339" t="s">
        <v>375</v>
      </c>
      <c r="F27" s="340"/>
      <c r="G27" s="13" t="e">
        <f>L26</f>
        <v>#REF!</v>
      </c>
      <c r="H27" s="14" t="s">
        <v>8</v>
      </c>
      <c r="I27" s="15" t="e">
        <f>J26</f>
        <v>#REF!</v>
      </c>
      <c r="J27" s="402"/>
      <c r="K27" s="403"/>
      <c r="L27" s="404"/>
      <c r="M27" s="13">
        <f>P31</f>
        <v>0</v>
      </c>
      <c r="N27" s="14" t="s">
        <v>8</v>
      </c>
      <c r="O27" s="15">
        <f>R31</f>
        <v>2</v>
      </c>
      <c r="P27" s="16" t="e">
        <f>IF(G27&gt;I27,2,1)</f>
        <v>#REF!</v>
      </c>
      <c r="Q27" s="16">
        <f>IF(M27&gt;O27,2,1)</f>
        <v>1</v>
      </c>
      <c r="R27" s="16" t="e">
        <f>IF(#REF!&gt;#REF!,2,1)</f>
        <v>#REF!</v>
      </c>
      <c r="S27" s="17" t="e">
        <f>SUM(P27:R27)</f>
        <v>#REF!</v>
      </c>
      <c r="T27" s="16" t="e">
        <f>G27+M27+#REF!</f>
        <v>#REF!</v>
      </c>
      <c r="U27" s="18" t="e">
        <f>I27+O27+#REF!</f>
        <v>#REF!</v>
      </c>
      <c r="V27" s="17" t="e">
        <f>RANK(S27,#REF!,0)+#REF!</f>
        <v>#REF!</v>
      </c>
    </row>
    <row r="28" spans="1:22" ht="16.5" thickBot="1">
      <c r="A28" s="352">
        <v>3</v>
      </c>
      <c r="B28" s="353"/>
      <c r="C28" s="354"/>
      <c r="D28" s="89" t="s">
        <v>374</v>
      </c>
      <c r="E28" s="339" t="s">
        <v>332</v>
      </c>
      <c r="F28" s="340"/>
      <c r="G28" s="19">
        <f>O26</f>
        <v>0</v>
      </c>
      <c r="H28" s="20" t="s">
        <v>8</v>
      </c>
      <c r="I28" s="21">
        <f>M26</f>
        <v>0</v>
      </c>
      <c r="J28" s="19">
        <f>O27</f>
        <v>2</v>
      </c>
      <c r="K28" s="20" t="s">
        <v>8</v>
      </c>
      <c r="L28" s="21">
        <f>M27</f>
        <v>0</v>
      </c>
      <c r="M28" s="373"/>
      <c r="N28" s="374"/>
      <c r="O28" s="375"/>
      <c r="P28" s="22">
        <f>IF(G28&gt;I28,2,1)</f>
        <v>1</v>
      </c>
      <c r="Q28" s="22">
        <f>IF(J28&gt;L28,2,1)</f>
        <v>2</v>
      </c>
      <c r="R28" s="22" t="e">
        <f>IF(#REF!&gt;#REF!,2,1)</f>
        <v>#REF!</v>
      </c>
      <c r="S28" s="23" t="e">
        <f>SUM(P28:R28)</f>
        <v>#REF!</v>
      </c>
      <c r="T28" s="22" t="e">
        <f>G28+J28+#REF!</f>
        <v>#REF!</v>
      </c>
      <c r="U28" s="24" t="e">
        <f>I28+L28+#REF!</f>
        <v>#REF!</v>
      </c>
      <c r="V28" s="23" t="e">
        <f>RANK(S28,#REF!,0)+#REF!</f>
        <v>#REF!</v>
      </c>
    </row>
    <row r="29" spans="1:22" ht="15.75">
      <c r="A29" s="333" t="s">
        <v>9</v>
      </c>
      <c r="B29" s="334"/>
      <c r="C29" s="335"/>
      <c r="D29" s="25"/>
      <c r="E29" s="86"/>
      <c r="F29" s="26"/>
      <c r="G29" s="382" t="s">
        <v>10</v>
      </c>
      <c r="H29" s="383"/>
      <c r="I29" s="384"/>
      <c r="J29" s="382" t="s">
        <v>11</v>
      </c>
      <c r="K29" s="383"/>
      <c r="L29" s="384"/>
      <c r="M29" s="385" t="s">
        <v>12</v>
      </c>
      <c r="N29" s="386"/>
      <c r="O29" s="387"/>
      <c r="P29" s="385" t="s">
        <v>13</v>
      </c>
      <c r="Q29" s="386"/>
      <c r="R29" s="387"/>
      <c r="S29" s="27"/>
      <c r="T29" s="27"/>
      <c r="U29" s="27"/>
      <c r="V29" s="17"/>
    </row>
    <row r="30" spans="1:22" ht="15.75">
      <c r="A30" s="146">
        <v>2</v>
      </c>
      <c r="B30" s="28" t="s">
        <v>8</v>
      </c>
      <c r="C30" s="29">
        <v>3</v>
      </c>
      <c r="D30" s="135" t="str">
        <f>VLOOKUP($A30,$A$26:$F$28,4,0)</f>
        <v xml:space="preserve">Phùng Chí Cường – Bế Trung Anh </v>
      </c>
      <c r="E30" s="88" t="s">
        <v>8</v>
      </c>
      <c r="F30" s="136" t="str">
        <f>VLOOKUP($C30,$A$26:$F$28,4,0)</f>
        <v xml:space="preserve">Phan Bảo An – Huỳnh Văn Kỳ </v>
      </c>
      <c r="G30" s="320" t="s">
        <v>300</v>
      </c>
      <c r="H30" s="321"/>
      <c r="I30" s="322"/>
      <c r="J30" s="323" t="s">
        <v>418</v>
      </c>
      <c r="K30" s="324"/>
      <c r="L30" s="325"/>
      <c r="M30" s="366"/>
      <c r="N30" s="367"/>
      <c r="O30" s="368"/>
      <c r="P30" s="30">
        <v>0</v>
      </c>
      <c r="Q30" s="85" t="s">
        <v>8</v>
      </c>
      <c r="R30" s="31">
        <v>2</v>
      </c>
      <c r="S30" s="32"/>
      <c r="T30" s="32"/>
      <c r="U30" s="32"/>
      <c r="V30" s="17"/>
    </row>
    <row r="31" spans="1:22" ht="15.75">
      <c r="A31" s="146">
        <v>1</v>
      </c>
      <c r="B31" s="28" t="s">
        <v>8</v>
      </c>
      <c r="C31" s="29">
        <v>3</v>
      </c>
      <c r="D31" s="135" t="str">
        <f t="shared" ref="D31:D32" si="4">VLOOKUP($A31,$A$26:$F$28,4,0)</f>
        <v xml:space="preserve">Lê Trung Kiên – Quách Thành Đô </v>
      </c>
      <c r="E31" s="88" t="s">
        <v>8</v>
      </c>
      <c r="F31" s="136" t="str">
        <f t="shared" ref="F31:F32" si="5">VLOOKUP($C31,$A$26:$F$28,4,0)</f>
        <v xml:space="preserve">Phan Bảo An – Huỳnh Văn Kỳ </v>
      </c>
      <c r="G31" s="320" t="s">
        <v>339</v>
      </c>
      <c r="H31" s="321"/>
      <c r="I31" s="322"/>
      <c r="J31" s="323" t="s">
        <v>418</v>
      </c>
      <c r="K31" s="324"/>
      <c r="L31" s="325"/>
      <c r="M31" s="366"/>
      <c r="N31" s="367"/>
      <c r="O31" s="368"/>
      <c r="P31" s="30">
        <v>0</v>
      </c>
      <c r="Q31" s="85" t="s">
        <v>8</v>
      </c>
      <c r="R31" s="31">
        <v>2</v>
      </c>
      <c r="S31" s="32"/>
      <c r="T31" s="32"/>
      <c r="U31" s="32"/>
      <c r="V31" s="42"/>
    </row>
    <row r="32" spans="1:22" ht="15.75">
      <c r="A32" s="146">
        <v>1</v>
      </c>
      <c r="B32" s="28" t="s">
        <v>8</v>
      </c>
      <c r="C32" s="29">
        <v>2</v>
      </c>
      <c r="D32" s="135" t="str">
        <f t="shared" si="4"/>
        <v xml:space="preserve">Lê Trung Kiên – Quách Thành Đô </v>
      </c>
      <c r="E32" s="137" t="s">
        <v>8</v>
      </c>
      <c r="F32" s="136" t="str">
        <f t="shared" si="5"/>
        <v xml:space="preserve">Phùng Chí Cường – Bế Trung Anh </v>
      </c>
      <c r="G32" s="320" t="s">
        <v>417</v>
      </c>
      <c r="H32" s="321"/>
      <c r="I32" s="322"/>
      <c r="J32" s="323" t="s">
        <v>418</v>
      </c>
      <c r="K32" s="324"/>
      <c r="L32" s="325"/>
      <c r="M32" s="366"/>
      <c r="N32" s="367"/>
      <c r="O32" s="368"/>
      <c r="P32" s="30"/>
      <c r="Q32" s="85"/>
      <c r="R32" s="31"/>
      <c r="S32" s="32"/>
      <c r="T32" s="32"/>
      <c r="U32" s="30"/>
      <c r="V32" s="17"/>
    </row>
    <row r="34" spans="1:23">
      <c r="D34" s="201" t="s">
        <v>413</v>
      </c>
      <c r="E34" s="202" t="s">
        <v>420</v>
      </c>
      <c r="F34" s="202"/>
      <c r="J34" s="202" t="s">
        <v>632</v>
      </c>
    </row>
    <row r="35" spans="1:23">
      <c r="D35" s="201" t="s">
        <v>422</v>
      </c>
      <c r="E35" s="202" t="s">
        <v>423</v>
      </c>
      <c r="F35" s="202"/>
      <c r="J35" s="202" t="s">
        <v>657</v>
      </c>
    </row>
    <row r="36" spans="1:23" ht="18.75">
      <c r="A36" s="64"/>
      <c r="B36" s="64"/>
      <c r="C36" s="64"/>
      <c r="D36" s="187" t="s">
        <v>421</v>
      </c>
      <c r="E36" s="408" t="s">
        <v>308</v>
      </c>
      <c r="F36" s="408"/>
      <c r="G36" s="184"/>
      <c r="H36" s="184"/>
      <c r="I36" s="184"/>
      <c r="J36" s="286" t="s">
        <v>681</v>
      </c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</row>
    <row r="37" spans="1:23" ht="6.75" customHeight="1">
      <c r="A37" s="64"/>
      <c r="B37" s="64"/>
      <c r="C37" s="64"/>
      <c r="D37" s="129"/>
      <c r="E37" s="163"/>
      <c r="F37" s="163"/>
    </row>
    <row r="38" spans="1:23" ht="18.75">
      <c r="A38" s="33" t="s">
        <v>327</v>
      </c>
      <c r="B38" s="64"/>
      <c r="C38" s="64"/>
      <c r="F38" s="33"/>
      <c r="J38" s="202" t="s">
        <v>682</v>
      </c>
    </row>
    <row r="39" spans="1:23">
      <c r="J39" s="202" t="s">
        <v>683</v>
      </c>
    </row>
    <row r="40" spans="1:23">
      <c r="J40" s="202" t="s">
        <v>633</v>
      </c>
    </row>
    <row r="41" spans="1:23">
      <c r="J41" s="202" t="s">
        <v>658</v>
      </c>
    </row>
  </sheetData>
  <mergeCells count="89">
    <mergeCell ref="E36:F36"/>
    <mergeCell ref="P5:S5"/>
    <mergeCell ref="A5:C5"/>
    <mergeCell ref="D5:F5"/>
    <mergeCell ref="G5:I5"/>
    <mergeCell ref="J5:L5"/>
    <mergeCell ref="M5:O5"/>
    <mergeCell ref="M8:O8"/>
    <mergeCell ref="A9:C9"/>
    <mergeCell ref="G9:I9"/>
    <mergeCell ref="J9:L9"/>
    <mergeCell ref="M9:O9"/>
    <mergeCell ref="E8:F8"/>
    <mergeCell ref="A6:C6"/>
    <mergeCell ref="G6:I6"/>
    <mergeCell ref="A7:C7"/>
    <mergeCell ref="J7:L7"/>
    <mergeCell ref="A8:C8"/>
    <mergeCell ref="E6:F6"/>
    <mergeCell ref="E7:F7"/>
    <mergeCell ref="P9:R9"/>
    <mergeCell ref="P15:S15"/>
    <mergeCell ref="G11:I11"/>
    <mergeCell ref="J11:L11"/>
    <mergeCell ref="M11:O11"/>
    <mergeCell ref="G12:I12"/>
    <mergeCell ref="J12:L12"/>
    <mergeCell ref="M12:O12"/>
    <mergeCell ref="G10:I10"/>
    <mergeCell ref="J10:L10"/>
    <mergeCell ref="M10:O10"/>
    <mergeCell ref="A16:C16"/>
    <mergeCell ref="G16:I16"/>
    <mergeCell ref="M15:O15"/>
    <mergeCell ref="A17:C17"/>
    <mergeCell ref="J17:L17"/>
    <mergeCell ref="A15:C15"/>
    <mergeCell ref="D15:F15"/>
    <mergeCell ref="G15:I15"/>
    <mergeCell ref="J15:L15"/>
    <mergeCell ref="E16:F16"/>
    <mergeCell ref="E17:F17"/>
    <mergeCell ref="A18:C18"/>
    <mergeCell ref="M18:O18"/>
    <mergeCell ref="A19:C19"/>
    <mergeCell ref="G19:I19"/>
    <mergeCell ref="J19:L19"/>
    <mergeCell ref="M19:O19"/>
    <mergeCell ref="E18:F18"/>
    <mergeCell ref="P19:R19"/>
    <mergeCell ref="G20:I20"/>
    <mergeCell ref="J20:L20"/>
    <mergeCell ref="M20:O20"/>
    <mergeCell ref="G21:I21"/>
    <mergeCell ref="J21:L21"/>
    <mergeCell ref="M21:O21"/>
    <mergeCell ref="G22:I22"/>
    <mergeCell ref="J22:L22"/>
    <mergeCell ref="M22:O22"/>
    <mergeCell ref="A25:C25"/>
    <mergeCell ref="D25:F25"/>
    <mergeCell ref="G25:I25"/>
    <mergeCell ref="J25:L25"/>
    <mergeCell ref="M25:O25"/>
    <mergeCell ref="M29:O29"/>
    <mergeCell ref="E28:F28"/>
    <mergeCell ref="P25:S25"/>
    <mergeCell ref="A26:C26"/>
    <mergeCell ref="G26:I26"/>
    <mergeCell ref="A27:C27"/>
    <mergeCell ref="J27:L27"/>
    <mergeCell ref="E26:F26"/>
    <mergeCell ref="E27:F27"/>
    <mergeCell ref="A2:V2"/>
    <mergeCell ref="G32:I32"/>
    <mergeCell ref="J32:L32"/>
    <mergeCell ref="M32:O32"/>
    <mergeCell ref="P29:R29"/>
    <mergeCell ref="G30:I30"/>
    <mergeCell ref="J30:L30"/>
    <mergeCell ref="M30:O30"/>
    <mergeCell ref="G31:I31"/>
    <mergeCell ref="J31:L31"/>
    <mergeCell ref="M31:O31"/>
    <mergeCell ref="A28:C28"/>
    <mergeCell ref="M28:O28"/>
    <mergeCell ref="A29:C29"/>
    <mergeCell ref="G29:I29"/>
    <mergeCell ref="J29:L29"/>
  </mergeCells>
  <pageMargins left="0" right="0" top="0.59055118110236227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AB22"/>
  <sheetViews>
    <sheetView topLeftCell="A4" workbookViewId="0">
      <selection activeCell="G22" sqref="G22"/>
    </sheetView>
  </sheetViews>
  <sheetFormatPr defaultRowHeight="15"/>
  <cols>
    <col min="1" max="3" width="2.42578125" customWidth="1"/>
    <col min="4" max="4" width="37.28515625" customWidth="1"/>
    <col min="5" max="5" width="3.140625" customWidth="1"/>
    <col min="6" max="6" width="35.5703125" customWidth="1"/>
    <col min="7" max="9" width="2.28515625" customWidth="1"/>
    <col min="10" max="11" width="4.7109375" customWidth="1"/>
    <col min="12" max="12" width="3.7109375" customWidth="1"/>
    <col min="13" max="13" width="2.28515625" customWidth="1"/>
    <col min="14" max="15" width="1.5703125" customWidth="1"/>
    <col min="16" max="24" width="2.28515625" customWidth="1"/>
    <col min="25" max="25" width="3.5703125" customWidth="1"/>
    <col min="26" max="27" width="2.28515625" customWidth="1"/>
  </cols>
  <sheetData>
    <row r="3" spans="1:28">
      <c r="A3" s="311" t="s">
        <v>31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</row>
    <row r="6" spans="1:28">
      <c r="A6" s="355" t="s">
        <v>2</v>
      </c>
      <c r="B6" s="369"/>
      <c r="C6" s="356"/>
      <c r="D6" s="405" t="s">
        <v>3</v>
      </c>
      <c r="E6" s="406"/>
      <c r="F6" s="407"/>
      <c r="G6" s="405">
        <v>1</v>
      </c>
      <c r="H6" s="406"/>
      <c r="I6" s="407"/>
      <c r="J6" s="405">
        <v>2</v>
      </c>
      <c r="K6" s="406"/>
      <c r="L6" s="407"/>
      <c r="M6" s="405">
        <v>3</v>
      </c>
      <c r="N6" s="406"/>
      <c r="O6" s="407"/>
      <c r="P6" s="405">
        <v>4</v>
      </c>
      <c r="Q6" s="424"/>
      <c r="R6" s="425"/>
      <c r="S6" s="405" t="s">
        <v>4</v>
      </c>
      <c r="T6" s="406"/>
      <c r="U6" s="406"/>
      <c r="V6" s="407"/>
      <c r="W6" s="121" t="s">
        <v>5</v>
      </c>
      <c r="X6" s="180" t="s">
        <v>6</v>
      </c>
      <c r="Y6" s="122" t="s">
        <v>7</v>
      </c>
    </row>
    <row r="7" spans="1:28" ht="15.75">
      <c r="A7" s="355">
        <v>1</v>
      </c>
      <c r="B7" s="369"/>
      <c r="C7" s="369"/>
      <c r="D7" s="156" t="s">
        <v>353</v>
      </c>
      <c r="E7" s="344" t="s">
        <v>357</v>
      </c>
      <c r="F7" s="345"/>
      <c r="G7" s="421"/>
      <c r="H7" s="422"/>
      <c r="I7" s="423"/>
      <c r="J7" s="150">
        <f>P16</f>
        <v>2</v>
      </c>
      <c r="K7" s="151" t="s">
        <v>8</v>
      </c>
      <c r="L7" s="152">
        <f>R16</f>
        <v>0</v>
      </c>
      <c r="M7" s="150">
        <f>P14</f>
        <v>0</v>
      </c>
      <c r="N7" s="151" t="s">
        <v>8</v>
      </c>
      <c r="O7" s="152">
        <f>R14</f>
        <v>2</v>
      </c>
      <c r="P7" s="164">
        <f>P12</f>
        <v>2</v>
      </c>
      <c r="Q7" s="151" t="s">
        <v>8</v>
      </c>
      <c r="R7" s="165">
        <f>R12</f>
        <v>0</v>
      </c>
      <c r="S7" s="166">
        <f>IF(J7&gt;L7,2,1)</f>
        <v>2</v>
      </c>
      <c r="T7" s="166">
        <f>IF(M7&gt;O7,2,1)</f>
        <v>1</v>
      </c>
      <c r="U7" s="166">
        <f>IF(P7&gt;R7,2,1)</f>
        <v>2</v>
      </c>
      <c r="V7" s="167">
        <f>SUM(S7:U7)</f>
        <v>5</v>
      </c>
      <c r="W7" s="166">
        <f>J7+M7+P7</f>
        <v>4</v>
      </c>
      <c r="X7" s="168">
        <f>L7+O7+R7</f>
        <v>2</v>
      </c>
      <c r="Y7" s="167" t="e">
        <f>RANK(V7,#REF!,0)+#REF!</f>
        <v>#REF!</v>
      </c>
    </row>
    <row r="8" spans="1:28" ht="15.75">
      <c r="A8" s="355">
        <v>2</v>
      </c>
      <c r="B8" s="369"/>
      <c r="C8" s="369"/>
      <c r="D8" s="156" t="s">
        <v>354</v>
      </c>
      <c r="E8" s="339" t="s">
        <v>358</v>
      </c>
      <c r="F8" s="340"/>
      <c r="G8" s="150">
        <f>L7</f>
        <v>0</v>
      </c>
      <c r="H8" s="151" t="s">
        <v>8</v>
      </c>
      <c r="I8" s="152">
        <f>J7</f>
        <v>2</v>
      </c>
      <c r="J8" s="421"/>
      <c r="K8" s="422"/>
      <c r="L8" s="423"/>
      <c r="M8" s="150">
        <f>P13</f>
        <v>0</v>
      </c>
      <c r="N8" s="151" t="s">
        <v>8</v>
      </c>
      <c r="O8" s="152">
        <f>R13</f>
        <v>2</v>
      </c>
      <c r="P8" s="164">
        <f>L10</f>
        <v>0</v>
      </c>
      <c r="Q8" s="151" t="s">
        <v>8</v>
      </c>
      <c r="R8" s="165">
        <f>J10</f>
        <v>2</v>
      </c>
      <c r="S8" s="166">
        <f>IF(G8&gt;I8,2,1)</f>
        <v>1</v>
      </c>
      <c r="T8" s="166">
        <f>IF(M8&gt;O8,2,1)</f>
        <v>1</v>
      </c>
      <c r="U8" s="166">
        <f>IF(P8&gt;R8,2,1)</f>
        <v>1</v>
      </c>
      <c r="V8" s="167">
        <f>SUM(S8:U8)</f>
        <v>3</v>
      </c>
      <c r="W8" s="166">
        <f>G8+M8+P8</f>
        <v>0</v>
      </c>
      <c r="X8" s="168">
        <f>I8+O8+R8</f>
        <v>6</v>
      </c>
      <c r="Y8" s="167" t="e">
        <f>RANK(V8,#REF!,0)+#REF!</f>
        <v>#REF!</v>
      </c>
      <c r="AB8" s="33" t="s">
        <v>655</v>
      </c>
    </row>
    <row r="9" spans="1:28" ht="15.75">
      <c r="A9" s="355">
        <v>3</v>
      </c>
      <c r="B9" s="369"/>
      <c r="C9" s="369"/>
      <c r="D9" s="156" t="s">
        <v>355</v>
      </c>
      <c r="E9" s="339" t="s">
        <v>359</v>
      </c>
      <c r="F9" s="340"/>
      <c r="G9" s="150">
        <f>O7</f>
        <v>2</v>
      </c>
      <c r="H9" s="151" t="s">
        <v>8</v>
      </c>
      <c r="I9" s="152">
        <f>M7</f>
        <v>0</v>
      </c>
      <c r="J9" s="150">
        <f>O8</f>
        <v>2</v>
      </c>
      <c r="K9" s="151" t="s">
        <v>8</v>
      </c>
      <c r="L9" s="152">
        <f>M8</f>
        <v>0</v>
      </c>
      <c r="M9" s="421"/>
      <c r="N9" s="422"/>
      <c r="O9" s="423"/>
      <c r="P9" s="164">
        <f>P17</f>
        <v>2</v>
      </c>
      <c r="Q9" s="151" t="s">
        <v>8</v>
      </c>
      <c r="R9" s="165">
        <f>R17</f>
        <v>0</v>
      </c>
      <c r="S9" s="166">
        <f>IF(G9&gt;I9,2,1)</f>
        <v>2</v>
      </c>
      <c r="T9" s="166">
        <f>IF(J9&gt;L9,2,1)</f>
        <v>2</v>
      </c>
      <c r="U9" s="166">
        <f>IF(P9&gt;R9,2,1)</f>
        <v>2</v>
      </c>
      <c r="V9" s="167">
        <f>SUM(S9:U9)</f>
        <v>6</v>
      </c>
      <c r="W9" s="166">
        <f>G9+J9+P9</f>
        <v>6</v>
      </c>
      <c r="X9" s="168">
        <f>I9+L9+R9</f>
        <v>0</v>
      </c>
      <c r="Y9" s="167" t="e">
        <f>RANK(V9,#REF!,0)+#REF!</f>
        <v>#REF!</v>
      </c>
    </row>
    <row r="10" spans="1:28" ht="16.5" thickBot="1">
      <c r="A10" s="355">
        <v>4</v>
      </c>
      <c r="B10" s="369"/>
      <c r="C10" s="369"/>
      <c r="D10" s="156" t="s">
        <v>356</v>
      </c>
      <c r="E10" s="339" t="s">
        <v>360</v>
      </c>
      <c r="F10" s="340"/>
      <c r="G10" s="153">
        <f>R7</f>
        <v>0</v>
      </c>
      <c r="H10" s="154" t="s">
        <v>8</v>
      </c>
      <c r="I10" s="155">
        <f>P7</f>
        <v>2</v>
      </c>
      <c r="J10" s="153">
        <f>P15</f>
        <v>2</v>
      </c>
      <c r="K10" s="154" t="s">
        <v>8</v>
      </c>
      <c r="L10" s="155">
        <f>R15</f>
        <v>0</v>
      </c>
      <c r="M10" s="153">
        <f>R9</f>
        <v>0</v>
      </c>
      <c r="N10" s="154" t="s">
        <v>8</v>
      </c>
      <c r="O10" s="155">
        <v>0</v>
      </c>
      <c r="P10" s="429"/>
      <c r="Q10" s="430"/>
      <c r="R10" s="431"/>
      <c r="S10" s="169">
        <f>IF(G10&gt;I10,2,1)</f>
        <v>1</v>
      </c>
      <c r="T10" s="169">
        <f>IF(J10&gt;L10,2,1)</f>
        <v>2</v>
      </c>
      <c r="U10" s="169">
        <f>IF(M10&gt;O10,2,1)</f>
        <v>1</v>
      </c>
      <c r="V10" s="170">
        <f>SUM(S10:U10)</f>
        <v>4</v>
      </c>
      <c r="W10" s="169">
        <f>G10+J10+M10</f>
        <v>2</v>
      </c>
      <c r="X10" s="171">
        <f>I10+L10+O10</f>
        <v>2</v>
      </c>
      <c r="Y10" s="170" t="e">
        <f>RANK(V10,#REF!,0)+#REF!</f>
        <v>#REF!</v>
      </c>
    </row>
    <row r="11" spans="1:28" ht="15.75">
      <c r="A11" s="382" t="s">
        <v>9</v>
      </c>
      <c r="B11" s="383"/>
      <c r="C11" s="384"/>
      <c r="D11" s="65"/>
      <c r="E11" s="87"/>
      <c r="F11" s="66"/>
      <c r="G11" s="426" t="s">
        <v>10</v>
      </c>
      <c r="H11" s="427"/>
      <c r="I11" s="428"/>
      <c r="J11" s="426" t="s">
        <v>11</v>
      </c>
      <c r="K11" s="427"/>
      <c r="L11" s="428"/>
      <c r="M11" s="426" t="s">
        <v>12</v>
      </c>
      <c r="N11" s="427"/>
      <c r="O11" s="428"/>
      <c r="P11" s="426" t="s">
        <v>13</v>
      </c>
      <c r="Q11" s="427"/>
      <c r="R11" s="428"/>
      <c r="S11" s="172"/>
      <c r="T11" s="172"/>
      <c r="U11" s="172"/>
      <c r="V11" s="173"/>
      <c r="W11" s="174"/>
      <c r="X11" s="175"/>
      <c r="Y11" s="172"/>
    </row>
    <row r="12" spans="1:28" ht="15.75">
      <c r="A12" s="141">
        <v>1</v>
      </c>
      <c r="B12" s="67" t="s">
        <v>8</v>
      </c>
      <c r="C12" s="68">
        <v>4</v>
      </c>
      <c r="D12" s="135" t="str">
        <f>VLOOKUP($A12,$A$7:$D$10,4,0)</f>
        <v>Trần Việt Thắng -  Lê Thị Thanh Mai</v>
      </c>
      <c r="E12" s="88" t="s">
        <v>8</v>
      </c>
      <c r="F12" s="136" t="str">
        <f>VLOOKUP($C12,$A$7:$D$10,4,0)</f>
        <v xml:space="preserve">Hoàng Tuấn Anh - Phạm Thị Hồng </v>
      </c>
      <c r="G12" s="320" t="s">
        <v>300</v>
      </c>
      <c r="H12" s="321"/>
      <c r="I12" s="322"/>
      <c r="J12" s="323">
        <v>43776</v>
      </c>
      <c r="K12" s="324"/>
      <c r="L12" s="325"/>
      <c r="M12" s="409"/>
      <c r="N12" s="410"/>
      <c r="O12" s="411"/>
      <c r="P12" s="176">
        <v>2</v>
      </c>
      <c r="Q12" s="134" t="s">
        <v>8</v>
      </c>
      <c r="R12" s="177">
        <v>0</v>
      </c>
      <c r="S12" s="178"/>
      <c r="T12" s="178"/>
      <c r="U12" s="178"/>
      <c r="V12" s="179"/>
      <c r="W12" s="178"/>
      <c r="X12" s="177"/>
      <c r="Y12" s="178"/>
    </row>
    <row r="13" spans="1:28" ht="15.75">
      <c r="A13" s="287">
        <v>2</v>
      </c>
      <c r="B13" s="288" t="s">
        <v>8</v>
      </c>
      <c r="C13" s="289">
        <v>3</v>
      </c>
      <c r="D13" s="290" t="str">
        <f t="shared" ref="D13:D17" si="0">VLOOKUP($A13,$A$7:$D$10,4,0)</f>
        <v>Nguyễn Duy Hoàng – Cầm Thị Mai Phượng</v>
      </c>
      <c r="E13" s="291" t="s">
        <v>8</v>
      </c>
      <c r="F13" s="292" t="str">
        <f t="shared" ref="F13:F17" si="1">VLOOKUP($C13,$A$7:$D$10,4,0)</f>
        <v xml:space="preserve">Lưu Tiến Quang - Nguyễn Thị Hương </v>
      </c>
      <c r="G13" s="412" t="s">
        <v>300</v>
      </c>
      <c r="H13" s="413"/>
      <c r="I13" s="414"/>
      <c r="J13" s="415">
        <v>43776</v>
      </c>
      <c r="K13" s="416"/>
      <c r="L13" s="417"/>
      <c r="M13" s="418"/>
      <c r="N13" s="419"/>
      <c r="O13" s="420"/>
      <c r="P13" s="293">
        <v>0</v>
      </c>
      <c r="Q13" s="294" t="s">
        <v>8</v>
      </c>
      <c r="R13" s="295">
        <v>2</v>
      </c>
      <c r="S13" s="296"/>
      <c r="T13" s="296"/>
      <c r="U13" s="296"/>
      <c r="V13" s="297"/>
      <c r="W13" s="296"/>
      <c r="X13" s="295"/>
      <c r="Y13" s="296"/>
    </row>
    <row r="14" spans="1:28" ht="15.75">
      <c r="A14" s="141">
        <v>1</v>
      </c>
      <c r="B14" s="67" t="s">
        <v>8</v>
      </c>
      <c r="C14" s="68">
        <v>3</v>
      </c>
      <c r="D14" s="135" t="str">
        <f t="shared" si="0"/>
        <v>Trần Việt Thắng -  Lê Thị Thanh Mai</v>
      </c>
      <c r="E14" s="137" t="s">
        <v>8</v>
      </c>
      <c r="F14" s="136" t="str">
        <f t="shared" si="1"/>
        <v xml:space="preserve">Lưu Tiến Quang - Nguyễn Thị Hương </v>
      </c>
      <c r="G14" s="320" t="s">
        <v>304</v>
      </c>
      <c r="H14" s="321"/>
      <c r="I14" s="322"/>
      <c r="J14" s="323">
        <v>43776</v>
      </c>
      <c r="K14" s="324"/>
      <c r="L14" s="325"/>
      <c r="M14" s="409"/>
      <c r="N14" s="410"/>
      <c r="O14" s="411"/>
      <c r="P14" s="176">
        <v>0</v>
      </c>
      <c r="Q14" s="134" t="s">
        <v>8</v>
      </c>
      <c r="R14" s="177">
        <v>2</v>
      </c>
      <c r="S14" s="178"/>
      <c r="T14" s="178"/>
      <c r="U14" s="178"/>
      <c r="V14" s="179"/>
      <c r="W14" s="178"/>
      <c r="X14" s="177"/>
      <c r="Y14" s="178"/>
    </row>
    <row r="15" spans="1:28" ht="15.75">
      <c r="A15" s="287">
        <v>4</v>
      </c>
      <c r="B15" s="288" t="s">
        <v>8</v>
      </c>
      <c r="C15" s="289">
        <v>2</v>
      </c>
      <c r="D15" s="290" t="str">
        <f t="shared" si="0"/>
        <v xml:space="preserve">Hoàng Tuấn Anh - Phạm Thị Hồng </v>
      </c>
      <c r="E15" s="291" t="s">
        <v>8</v>
      </c>
      <c r="F15" s="292" t="str">
        <f t="shared" si="1"/>
        <v>Nguyễn Duy Hoàng – Cầm Thị Mai Phượng</v>
      </c>
      <c r="G15" s="412" t="s">
        <v>304</v>
      </c>
      <c r="H15" s="413"/>
      <c r="I15" s="414"/>
      <c r="J15" s="415">
        <v>43776</v>
      </c>
      <c r="K15" s="416"/>
      <c r="L15" s="417"/>
      <c r="M15" s="418"/>
      <c r="N15" s="419"/>
      <c r="O15" s="420"/>
      <c r="P15" s="293">
        <v>2</v>
      </c>
      <c r="Q15" s="294" t="s">
        <v>8</v>
      </c>
      <c r="R15" s="295">
        <v>0</v>
      </c>
      <c r="S15" s="296"/>
      <c r="T15" s="296"/>
      <c r="U15" s="296"/>
      <c r="V15" s="297"/>
      <c r="W15" s="296"/>
      <c r="X15" s="295"/>
      <c r="Y15" s="296"/>
    </row>
    <row r="16" spans="1:28" ht="15.75">
      <c r="A16" s="287">
        <v>1</v>
      </c>
      <c r="B16" s="288" t="s">
        <v>8</v>
      </c>
      <c r="C16" s="289">
        <v>2</v>
      </c>
      <c r="D16" s="290" t="str">
        <f t="shared" si="0"/>
        <v>Trần Việt Thắng -  Lê Thị Thanh Mai</v>
      </c>
      <c r="E16" s="291" t="s">
        <v>8</v>
      </c>
      <c r="F16" s="292" t="str">
        <f t="shared" si="1"/>
        <v>Nguyễn Duy Hoàng – Cầm Thị Mai Phượng</v>
      </c>
      <c r="G16" s="412" t="s">
        <v>298</v>
      </c>
      <c r="H16" s="413"/>
      <c r="I16" s="414"/>
      <c r="J16" s="415">
        <v>43776</v>
      </c>
      <c r="K16" s="416"/>
      <c r="L16" s="417"/>
      <c r="M16" s="418"/>
      <c r="N16" s="419"/>
      <c r="O16" s="420"/>
      <c r="P16" s="293">
        <v>2</v>
      </c>
      <c r="Q16" s="294" t="s">
        <v>8</v>
      </c>
      <c r="R16" s="295">
        <v>0</v>
      </c>
      <c r="S16" s="296"/>
      <c r="T16" s="296"/>
      <c r="U16" s="296"/>
      <c r="V16" s="297"/>
      <c r="W16" s="296"/>
      <c r="X16" s="295"/>
      <c r="Y16" s="296"/>
    </row>
    <row r="17" spans="1:25" ht="15.75">
      <c r="A17" s="141">
        <v>3</v>
      </c>
      <c r="B17" s="67" t="s">
        <v>8</v>
      </c>
      <c r="C17" s="68">
        <v>4</v>
      </c>
      <c r="D17" s="135" t="str">
        <f t="shared" si="0"/>
        <v xml:space="preserve">Lưu Tiến Quang - Nguyễn Thị Hương </v>
      </c>
      <c r="E17" s="88" t="s">
        <v>8</v>
      </c>
      <c r="F17" s="136" t="str">
        <f t="shared" si="1"/>
        <v xml:space="preserve">Hoàng Tuấn Anh - Phạm Thị Hồng </v>
      </c>
      <c r="G17" s="320" t="s">
        <v>298</v>
      </c>
      <c r="H17" s="321"/>
      <c r="I17" s="322"/>
      <c r="J17" s="323">
        <v>43776</v>
      </c>
      <c r="K17" s="324"/>
      <c r="L17" s="325"/>
      <c r="M17" s="409"/>
      <c r="N17" s="410"/>
      <c r="O17" s="411"/>
      <c r="P17" s="176">
        <v>2</v>
      </c>
      <c r="Q17" s="134" t="s">
        <v>8</v>
      </c>
      <c r="R17" s="177">
        <v>0</v>
      </c>
      <c r="S17" s="178"/>
      <c r="T17" s="178"/>
      <c r="U17" s="178"/>
      <c r="V17" s="179"/>
      <c r="W17" s="178"/>
      <c r="X17" s="177"/>
      <c r="Y17" s="178"/>
    </row>
    <row r="20" spans="1:25">
      <c r="G20" s="202" t="s">
        <v>668</v>
      </c>
      <c r="H20" s="202"/>
    </row>
    <row r="21" spans="1:25">
      <c r="A21" s="33" t="s">
        <v>327</v>
      </c>
      <c r="G21" s="202" t="s">
        <v>669</v>
      </c>
      <c r="H21" s="202"/>
    </row>
    <row r="22" spans="1:25">
      <c r="G22" s="202" t="s">
        <v>667</v>
      </c>
      <c r="H22" s="202"/>
    </row>
  </sheetData>
  <mergeCells count="43">
    <mergeCell ref="E9:F9"/>
    <mergeCell ref="E10:F10"/>
    <mergeCell ref="P11:R11"/>
    <mergeCell ref="P10:R10"/>
    <mergeCell ref="A7:C7"/>
    <mergeCell ref="G7:I7"/>
    <mergeCell ref="A8:C8"/>
    <mergeCell ref="J8:L8"/>
    <mergeCell ref="E8:F8"/>
    <mergeCell ref="A6:C6"/>
    <mergeCell ref="D6:F6"/>
    <mergeCell ref="G6:I6"/>
    <mergeCell ref="J6:L6"/>
    <mergeCell ref="E7:F7"/>
    <mergeCell ref="G13:I13"/>
    <mergeCell ref="J13:L13"/>
    <mergeCell ref="M13:O13"/>
    <mergeCell ref="G14:I14"/>
    <mergeCell ref="S6:V6"/>
    <mergeCell ref="M6:O6"/>
    <mergeCell ref="P6:R6"/>
    <mergeCell ref="G11:I11"/>
    <mergeCell ref="J11:L11"/>
    <mergeCell ref="M11:O11"/>
    <mergeCell ref="G12:I12"/>
    <mergeCell ref="J12:L12"/>
    <mergeCell ref="M12:O12"/>
    <mergeCell ref="A3:Y3"/>
    <mergeCell ref="G17:I17"/>
    <mergeCell ref="J17:L17"/>
    <mergeCell ref="M17:O17"/>
    <mergeCell ref="G15:I15"/>
    <mergeCell ref="J15:L15"/>
    <mergeCell ref="M15:O15"/>
    <mergeCell ref="G16:I16"/>
    <mergeCell ref="J16:L16"/>
    <mergeCell ref="M16:O16"/>
    <mergeCell ref="A9:C9"/>
    <mergeCell ref="M9:O9"/>
    <mergeCell ref="A10:C10"/>
    <mergeCell ref="J14:L14"/>
    <mergeCell ref="M14:O14"/>
    <mergeCell ref="A11:C11"/>
  </mergeCells>
  <pageMargins left="0" right="0" top="0.78740157480314965" bottom="0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AC32"/>
  <sheetViews>
    <sheetView topLeftCell="A16" zoomScale="85" zoomScaleNormal="85" workbookViewId="0">
      <selection activeCell="J32" sqref="J32:AB32"/>
    </sheetView>
  </sheetViews>
  <sheetFormatPr defaultRowHeight="15"/>
  <cols>
    <col min="1" max="3" width="2.28515625" customWidth="1"/>
    <col min="4" max="4" width="40.5703125" customWidth="1"/>
    <col min="5" max="5" width="5.7109375" customWidth="1"/>
    <col min="6" max="6" width="37.85546875" customWidth="1"/>
    <col min="7" max="8" width="2.28515625" customWidth="1"/>
    <col min="9" max="9" width="2.85546875" customWidth="1"/>
    <col min="10" max="12" width="4.28515625" customWidth="1"/>
    <col min="13" max="13" width="1.7109375" customWidth="1"/>
    <col min="14" max="20" width="2.28515625" customWidth="1"/>
    <col min="21" max="21" width="3" customWidth="1"/>
    <col min="22" max="22" width="4.28515625" customWidth="1"/>
    <col min="23" max="27" width="2.28515625" customWidth="1"/>
    <col min="28" max="28" width="30.7109375" customWidth="1"/>
  </cols>
  <sheetData>
    <row r="5" spans="1:22">
      <c r="A5" s="311" t="s">
        <v>32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</row>
    <row r="8" spans="1:22">
      <c r="A8" s="341" t="s">
        <v>2</v>
      </c>
      <c r="B8" s="342"/>
      <c r="C8" s="343"/>
      <c r="D8" s="405" t="s">
        <v>295</v>
      </c>
      <c r="E8" s="406"/>
      <c r="F8" s="407"/>
      <c r="G8" s="341">
        <v>1</v>
      </c>
      <c r="H8" s="342"/>
      <c r="I8" s="343"/>
      <c r="J8" s="341">
        <v>2</v>
      </c>
      <c r="K8" s="342"/>
      <c r="L8" s="343"/>
      <c r="M8" s="341">
        <v>3</v>
      </c>
      <c r="N8" s="342"/>
      <c r="O8" s="343"/>
      <c r="P8" s="341" t="s">
        <v>4</v>
      </c>
      <c r="Q8" s="342"/>
      <c r="R8" s="342"/>
      <c r="S8" s="343"/>
      <c r="T8" s="138" t="s">
        <v>5</v>
      </c>
      <c r="U8" s="139" t="s">
        <v>6</v>
      </c>
      <c r="V8" s="140" t="s">
        <v>7</v>
      </c>
    </row>
    <row r="9" spans="1:22" ht="15.75">
      <c r="A9" s="349">
        <v>1</v>
      </c>
      <c r="B9" s="350"/>
      <c r="C9" s="351"/>
      <c r="D9" s="193" t="s">
        <v>333</v>
      </c>
      <c r="E9" s="448" t="s">
        <v>378</v>
      </c>
      <c r="F9" s="449"/>
      <c r="G9" s="402"/>
      <c r="H9" s="403"/>
      <c r="I9" s="404"/>
      <c r="J9" s="13" t="e">
        <f>#REF!</f>
        <v>#REF!</v>
      </c>
      <c r="K9" s="14" t="s">
        <v>8</v>
      </c>
      <c r="L9" s="15" t="e">
        <f>#REF!</f>
        <v>#REF!</v>
      </c>
      <c r="M9" s="13">
        <f>P15</f>
        <v>1</v>
      </c>
      <c r="N9" s="14" t="s">
        <v>8</v>
      </c>
      <c r="O9" s="15">
        <f>R15</f>
        <v>2</v>
      </c>
      <c r="P9" s="16" t="e">
        <f>IF(J9&gt;L9,2,1)</f>
        <v>#REF!</v>
      </c>
      <c r="Q9" s="16">
        <f>IF(M9&gt;O9,2,1)</f>
        <v>1</v>
      </c>
      <c r="R9" s="16" t="e">
        <f>IF(#REF!&gt;#REF!,2,1)</f>
        <v>#REF!</v>
      </c>
      <c r="S9" s="17" t="e">
        <f>SUM(P9:R9)</f>
        <v>#REF!</v>
      </c>
      <c r="T9" s="16" t="e">
        <f>J9+M9+#REF!</f>
        <v>#REF!</v>
      </c>
      <c r="U9" s="18" t="e">
        <f>L9+O9+#REF!</f>
        <v>#REF!</v>
      </c>
      <c r="V9" s="17" t="e">
        <f>RANK(S9,#REF!,0)+#REF!</f>
        <v>#REF!</v>
      </c>
    </row>
    <row r="10" spans="1:22" ht="15.75">
      <c r="A10" s="349">
        <v>2</v>
      </c>
      <c r="B10" s="350"/>
      <c r="C10" s="351"/>
      <c r="D10" s="193" t="s">
        <v>334</v>
      </c>
      <c r="E10" s="450" t="s">
        <v>379</v>
      </c>
      <c r="F10" s="451"/>
      <c r="G10" s="13" t="e">
        <f>L9</f>
        <v>#REF!</v>
      </c>
      <c r="H10" s="14" t="s">
        <v>8</v>
      </c>
      <c r="I10" s="15" t="e">
        <f>J9</f>
        <v>#REF!</v>
      </c>
      <c r="J10" s="402"/>
      <c r="K10" s="403"/>
      <c r="L10" s="404"/>
      <c r="M10" s="13">
        <f>P14</f>
        <v>0</v>
      </c>
      <c r="N10" s="14" t="s">
        <v>8</v>
      </c>
      <c r="O10" s="15">
        <f>R14</f>
        <v>2</v>
      </c>
      <c r="P10" s="16" t="e">
        <f>IF(G10&gt;I10,2,1)</f>
        <v>#REF!</v>
      </c>
      <c r="Q10" s="16">
        <f>IF(M10&gt;O10,2,1)</f>
        <v>1</v>
      </c>
      <c r="R10" s="16" t="e">
        <f>IF(#REF!&gt;#REF!,2,1)</f>
        <v>#REF!</v>
      </c>
      <c r="S10" s="17" t="e">
        <f>SUM(P10:R10)</f>
        <v>#REF!</v>
      </c>
      <c r="T10" s="16" t="e">
        <f>G10+M10+#REF!</f>
        <v>#REF!</v>
      </c>
      <c r="U10" s="18" t="e">
        <f>I10+O10+#REF!</f>
        <v>#REF!</v>
      </c>
      <c r="V10" s="17" t="e">
        <f>RANK(S10,#REF!,0)+#REF!</f>
        <v>#REF!</v>
      </c>
    </row>
    <row r="11" spans="1:22" ht="16.5" thickBot="1">
      <c r="A11" s="352">
        <v>3</v>
      </c>
      <c r="B11" s="353"/>
      <c r="C11" s="354"/>
      <c r="D11" s="193" t="s">
        <v>335</v>
      </c>
      <c r="E11" s="450" t="s">
        <v>380</v>
      </c>
      <c r="F11" s="451"/>
      <c r="G11" s="19">
        <f>O9</f>
        <v>2</v>
      </c>
      <c r="H11" s="20" t="s">
        <v>8</v>
      </c>
      <c r="I11" s="21">
        <f>M9</f>
        <v>1</v>
      </c>
      <c r="J11" s="19">
        <f>O10</f>
        <v>2</v>
      </c>
      <c r="K11" s="20" t="s">
        <v>8</v>
      </c>
      <c r="L11" s="21">
        <f>M10</f>
        <v>0</v>
      </c>
      <c r="M11" s="373"/>
      <c r="N11" s="374"/>
      <c r="O11" s="375"/>
      <c r="P11" s="22">
        <f>IF(G11&gt;I11,2,1)</f>
        <v>2</v>
      </c>
      <c r="Q11" s="22">
        <f>IF(J11&gt;L11,2,1)</f>
        <v>2</v>
      </c>
      <c r="R11" s="22" t="e">
        <f>IF(#REF!&gt;#REF!,2,1)</f>
        <v>#REF!</v>
      </c>
      <c r="S11" s="23" t="e">
        <f>SUM(P11:R11)</f>
        <v>#REF!</v>
      </c>
      <c r="T11" s="22" t="e">
        <f>G11+J11+#REF!</f>
        <v>#REF!</v>
      </c>
      <c r="U11" s="24" t="e">
        <f>I11+L11+#REF!</f>
        <v>#REF!</v>
      </c>
      <c r="V11" s="23" t="e">
        <f>RANK(S11,#REF!,0)+#REF!</f>
        <v>#REF!</v>
      </c>
    </row>
    <row r="12" spans="1:22" ht="15.75">
      <c r="A12" s="333" t="s">
        <v>9</v>
      </c>
      <c r="B12" s="334"/>
      <c r="C12" s="335"/>
      <c r="D12" s="349"/>
      <c r="E12" s="350"/>
      <c r="F12" s="351"/>
      <c r="G12" s="385" t="s">
        <v>10</v>
      </c>
      <c r="H12" s="386"/>
      <c r="I12" s="387"/>
      <c r="J12" s="385" t="s">
        <v>11</v>
      </c>
      <c r="K12" s="386"/>
      <c r="L12" s="387"/>
      <c r="M12" s="385" t="s">
        <v>12</v>
      </c>
      <c r="N12" s="386"/>
      <c r="O12" s="387"/>
      <c r="P12" s="385" t="s">
        <v>13</v>
      </c>
      <c r="Q12" s="386"/>
      <c r="R12" s="387"/>
      <c r="S12" s="27"/>
      <c r="T12" s="27"/>
      <c r="U12" s="27"/>
      <c r="V12" s="17"/>
    </row>
    <row r="13" spans="1:22" ht="15.75">
      <c r="A13" s="146">
        <v>2</v>
      </c>
      <c r="B13" s="28" t="s">
        <v>8</v>
      </c>
      <c r="C13" s="29">
        <v>3</v>
      </c>
      <c r="D13" s="123" t="str">
        <f>VLOOKUP($A13,$A$9:$D$11,4,0)</f>
        <v xml:space="preserve">Nguyễn Quốc Tiến – Lương Xuân Hiến </v>
      </c>
      <c r="E13" s="124" t="s">
        <v>8</v>
      </c>
      <c r="F13" s="125" t="str">
        <f>VLOOKUP($C13,$A$9:$D$11,4,0)</f>
        <v>Phạm Tuấn Anh – Nguyễn Tiến Phúc</v>
      </c>
      <c r="G13" s="436" t="s">
        <v>287</v>
      </c>
      <c r="H13" s="437"/>
      <c r="I13" s="438"/>
      <c r="J13" s="439">
        <v>43771</v>
      </c>
      <c r="K13" s="440"/>
      <c r="L13" s="441"/>
      <c r="M13" s="366"/>
      <c r="N13" s="367"/>
      <c r="O13" s="368"/>
      <c r="P13" s="30">
        <v>0</v>
      </c>
      <c r="Q13" s="85" t="s">
        <v>8</v>
      </c>
      <c r="R13" s="31">
        <v>2</v>
      </c>
      <c r="S13" s="32"/>
      <c r="T13" s="32"/>
      <c r="U13" s="32"/>
      <c r="V13" s="17"/>
    </row>
    <row r="14" spans="1:22" ht="15.75">
      <c r="A14" s="146">
        <v>1</v>
      </c>
      <c r="B14" s="28" t="s">
        <v>8</v>
      </c>
      <c r="C14" s="29">
        <v>3</v>
      </c>
      <c r="D14" s="123" t="str">
        <f t="shared" ref="D14:D15" si="0">VLOOKUP($A14,$A$9:$D$11,4,0)</f>
        <v>Trần Thanh Vân – Nguyễn Tất Thắng</v>
      </c>
      <c r="E14" s="124" t="s">
        <v>8</v>
      </c>
      <c r="F14" s="125" t="str">
        <f t="shared" ref="F14:F15" si="1">VLOOKUP($C14,$A$9:$D$11,4,0)</f>
        <v>Phạm Tuấn Anh – Nguyễn Tiến Phúc</v>
      </c>
      <c r="G14" s="436" t="s">
        <v>298</v>
      </c>
      <c r="H14" s="437"/>
      <c r="I14" s="438"/>
      <c r="J14" s="439">
        <v>43771</v>
      </c>
      <c r="K14" s="440"/>
      <c r="L14" s="441"/>
      <c r="M14" s="366"/>
      <c r="N14" s="367"/>
      <c r="O14" s="368"/>
      <c r="P14" s="30">
        <v>0</v>
      </c>
      <c r="Q14" s="85" t="s">
        <v>8</v>
      </c>
      <c r="R14" s="31">
        <v>2</v>
      </c>
      <c r="S14" s="32"/>
      <c r="T14" s="32"/>
      <c r="U14" s="32"/>
      <c r="V14" s="42"/>
    </row>
    <row r="15" spans="1:22" ht="15.75">
      <c r="A15" s="146">
        <v>1</v>
      </c>
      <c r="B15" s="28" t="s">
        <v>8</v>
      </c>
      <c r="C15" s="29">
        <v>2</v>
      </c>
      <c r="D15" s="123" t="str">
        <f t="shared" si="0"/>
        <v>Trần Thanh Vân – Nguyễn Tất Thắng</v>
      </c>
      <c r="E15" s="147" t="s">
        <v>8</v>
      </c>
      <c r="F15" s="125" t="str">
        <f t="shared" si="1"/>
        <v xml:space="preserve">Nguyễn Quốc Tiến – Lương Xuân Hiến </v>
      </c>
      <c r="G15" s="436" t="s">
        <v>304</v>
      </c>
      <c r="H15" s="437"/>
      <c r="I15" s="438"/>
      <c r="J15" s="439">
        <v>43772</v>
      </c>
      <c r="K15" s="440"/>
      <c r="L15" s="441"/>
      <c r="M15" s="366"/>
      <c r="N15" s="367"/>
      <c r="O15" s="368"/>
      <c r="P15" s="30">
        <v>1</v>
      </c>
      <c r="Q15" s="85" t="s">
        <v>8</v>
      </c>
      <c r="R15" s="31">
        <v>2</v>
      </c>
      <c r="S15" s="32"/>
      <c r="T15" s="32"/>
      <c r="U15" s="30"/>
      <c r="V15" s="17"/>
    </row>
    <row r="19" spans="1:29">
      <c r="A19" s="405" t="s">
        <v>2</v>
      </c>
      <c r="B19" s="406"/>
      <c r="C19" s="407"/>
      <c r="D19" s="405" t="s">
        <v>294</v>
      </c>
      <c r="E19" s="406"/>
      <c r="F19" s="407"/>
      <c r="G19" s="341">
        <v>1</v>
      </c>
      <c r="H19" s="342"/>
      <c r="I19" s="343"/>
      <c r="J19" s="341">
        <v>2</v>
      </c>
      <c r="K19" s="342"/>
      <c r="L19" s="343"/>
      <c r="M19" s="341">
        <v>3</v>
      </c>
      <c r="N19" s="342"/>
      <c r="O19" s="343"/>
      <c r="P19" s="341" t="s">
        <v>4</v>
      </c>
      <c r="Q19" s="342"/>
      <c r="R19" s="342"/>
      <c r="S19" s="343"/>
      <c r="T19" s="138" t="s">
        <v>5</v>
      </c>
      <c r="U19" s="139" t="s">
        <v>6</v>
      </c>
      <c r="V19" s="140" t="s">
        <v>7</v>
      </c>
    </row>
    <row r="20" spans="1:29" ht="15.75">
      <c r="A20" s="405">
        <v>1</v>
      </c>
      <c r="B20" s="406"/>
      <c r="C20" s="407"/>
      <c r="D20" s="193" t="s">
        <v>381</v>
      </c>
      <c r="E20" s="448" t="s">
        <v>332</v>
      </c>
      <c r="F20" s="449"/>
      <c r="G20" s="402"/>
      <c r="H20" s="403"/>
      <c r="I20" s="404"/>
      <c r="J20" s="13" t="e">
        <f>#REF!</f>
        <v>#REF!</v>
      </c>
      <c r="K20" s="14" t="s">
        <v>8</v>
      </c>
      <c r="L20" s="15" t="e">
        <f>#REF!</f>
        <v>#REF!</v>
      </c>
      <c r="M20" s="13">
        <f>P26</f>
        <v>2</v>
      </c>
      <c r="N20" s="14" t="s">
        <v>8</v>
      </c>
      <c r="O20" s="15">
        <f>R26</f>
        <v>0</v>
      </c>
      <c r="P20" s="16" t="e">
        <f>IF(J20&gt;L20,2,1)</f>
        <v>#REF!</v>
      </c>
      <c r="Q20" s="16">
        <f>IF(M20&gt;O20,2,1)</f>
        <v>2</v>
      </c>
      <c r="R20" s="16" t="e">
        <f>IF(#REF!&gt;#REF!,2,1)</f>
        <v>#REF!</v>
      </c>
      <c r="S20" s="17" t="e">
        <f>SUM(P20:R20)</f>
        <v>#REF!</v>
      </c>
      <c r="T20" s="16" t="e">
        <f>J20+M20+#REF!</f>
        <v>#REF!</v>
      </c>
      <c r="U20" s="18" t="e">
        <f>L20+O20+#REF!</f>
        <v>#REF!</v>
      </c>
      <c r="V20" s="17" t="e">
        <f>RANK(S20,#REF!,0)+#REF!</f>
        <v>#REF!</v>
      </c>
    </row>
    <row r="21" spans="1:29" ht="15.75">
      <c r="A21" s="405">
        <v>2</v>
      </c>
      <c r="B21" s="406"/>
      <c r="C21" s="407"/>
      <c r="D21" s="193" t="s">
        <v>382</v>
      </c>
      <c r="E21" s="450" t="s">
        <v>383</v>
      </c>
      <c r="F21" s="451"/>
      <c r="G21" s="13" t="e">
        <f>L20</f>
        <v>#REF!</v>
      </c>
      <c r="H21" s="14" t="s">
        <v>8</v>
      </c>
      <c r="I21" s="15" t="e">
        <f>J20</f>
        <v>#REF!</v>
      </c>
      <c r="J21" s="402"/>
      <c r="K21" s="403"/>
      <c r="L21" s="404"/>
      <c r="M21" s="13">
        <f>P25</f>
        <v>0</v>
      </c>
      <c r="N21" s="14" t="s">
        <v>8</v>
      </c>
      <c r="O21" s="15">
        <f>R25</f>
        <v>0</v>
      </c>
      <c r="P21" s="16" t="e">
        <f>IF(G21&gt;I21,2,1)</f>
        <v>#REF!</v>
      </c>
      <c r="Q21" s="16">
        <f>IF(M21&gt;O21,2,1)</f>
        <v>1</v>
      </c>
      <c r="R21" s="16" t="e">
        <f>IF(#REF!&gt;#REF!,2,1)</f>
        <v>#REF!</v>
      </c>
      <c r="S21" s="17" t="e">
        <f>SUM(P21:R21)</f>
        <v>#REF!</v>
      </c>
      <c r="T21" s="16" t="e">
        <f>G21+M21+#REF!</f>
        <v>#REF!</v>
      </c>
      <c r="U21" s="18" t="e">
        <f>I21+O21+#REF!</f>
        <v>#REF!</v>
      </c>
      <c r="V21" s="17" t="e">
        <f>RANK(S21,#REF!,0)+#REF!</f>
        <v>#REF!</v>
      </c>
    </row>
    <row r="22" spans="1:29" ht="16.5" thickBot="1">
      <c r="A22" s="442">
        <v>3</v>
      </c>
      <c r="B22" s="443"/>
      <c r="C22" s="444"/>
      <c r="D22" s="120"/>
      <c r="E22" s="452"/>
      <c r="F22" s="453"/>
      <c r="G22" s="19">
        <f>O20</f>
        <v>0</v>
      </c>
      <c r="H22" s="20" t="s">
        <v>8</v>
      </c>
      <c r="I22" s="21">
        <f>M20</f>
        <v>2</v>
      </c>
      <c r="J22" s="19">
        <f>O21</f>
        <v>0</v>
      </c>
      <c r="K22" s="20" t="s">
        <v>8</v>
      </c>
      <c r="L22" s="21">
        <f>M21</f>
        <v>0</v>
      </c>
      <c r="M22" s="373"/>
      <c r="N22" s="374"/>
      <c r="O22" s="375"/>
      <c r="P22" s="22">
        <f>IF(G22&gt;I22,2,1)</f>
        <v>1</v>
      </c>
      <c r="Q22" s="22">
        <f>IF(J22&gt;L22,2,1)</f>
        <v>1</v>
      </c>
      <c r="R22" s="22" t="e">
        <f>IF(#REF!&gt;#REF!,2,1)</f>
        <v>#REF!</v>
      </c>
      <c r="S22" s="23" t="e">
        <f>SUM(P22:R22)</f>
        <v>#REF!</v>
      </c>
      <c r="T22" s="22" t="e">
        <f>G22+J22+#REF!</f>
        <v>#REF!</v>
      </c>
      <c r="U22" s="24" t="e">
        <f>I22+L22+#REF!</f>
        <v>#REF!</v>
      </c>
      <c r="V22" s="23" t="e">
        <f>RANK(S22,#REF!,0)+#REF!</f>
        <v>#REF!</v>
      </c>
    </row>
    <row r="23" spans="1:29" ht="15.75">
      <c r="A23" s="433" t="s">
        <v>9</v>
      </c>
      <c r="B23" s="434"/>
      <c r="C23" s="435"/>
      <c r="D23" s="436"/>
      <c r="E23" s="437"/>
      <c r="F23" s="438"/>
      <c r="G23" s="385" t="s">
        <v>10</v>
      </c>
      <c r="H23" s="386"/>
      <c r="I23" s="387"/>
      <c r="J23" s="385" t="s">
        <v>11</v>
      </c>
      <c r="K23" s="386"/>
      <c r="L23" s="387"/>
      <c r="M23" s="385" t="s">
        <v>12</v>
      </c>
      <c r="N23" s="386"/>
      <c r="O23" s="387"/>
      <c r="P23" s="385" t="s">
        <v>13</v>
      </c>
      <c r="Q23" s="386"/>
      <c r="R23" s="387"/>
      <c r="S23" s="27"/>
      <c r="T23" s="27"/>
      <c r="U23" s="27"/>
      <c r="V23" s="17"/>
    </row>
    <row r="24" spans="1:29" ht="15.75">
      <c r="A24" s="181">
        <v>2</v>
      </c>
      <c r="B24" s="117" t="s">
        <v>8</v>
      </c>
      <c r="C24" s="118">
        <v>3</v>
      </c>
      <c r="D24" s="123" t="str">
        <f>VLOOKUP($A24,$A$20:$F$22,4,0)</f>
        <v xml:space="preserve">Bùi Anh Tuấn – Trần Tam Hổ </v>
      </c>
      <c r="E24" s="124" t="s">
        <v>8</v>
      </c>
      <c r="F24" s="125">
        <f>VLOOKUP($C24,$A$20:$F$22,4,0)</f>
        <v>0</v>
      </c>
      <c r="G24" s="366"/>
      <c r="H24" s="367"/>
      <c r="I24" s="368"/>
      <c r="J24" s="445"/>
      <c r="K24" s="446"/>
      <c r="L24" s="447"/>
      <c r="M24" s="366"/>
      <c r="N24" s="367"/>
      <c r="O24" s="368"/>
      <c r="P24" s="30"/>
      <c r="Q24" s="85"/>
      <c r="R24" s="31"/>
      <c r="S24" s="32"/>
      <c r="T24" s="32"/>
      <c r="U24" s="32"/>
      <c r="V24" s="17"/>
    </row>
    <row r="25" spans="1:29" ht="15.75">
      <c r="A25" s="181">
        <v>1</v>
      </c>
      <c r="B25" s="117" t="s">
        <v>8</v>
      </c>
      <c r="C25" s="118">
        <v>3</v>
      </c>
      <c r="D25" s="123" t="str">
        <f t="shared" ref="D25:D26" si="2">VLOOKUP($A25,$A$20:$F$22,4,0)</f>
        <v>Võ Đình Hợp – Lê Viết Chung</v>
      </c>
      <c r="E25" s="124" t="s">
        <v>8</v>
      </c>
      <c r="F25" s="125">
        <f t="shared" ref="F25:F26" si="3">VLOOKUP($C25,$A$20:$F$22,4,0)</f>
        <v>0</v>
      </c>
      <c r="G25" s="366"/>
      <c r="H25" s="367"/>
      <c r="I25" s="368"/>
      <c r="J25" s="445"/>
      <c r="K25" s="446"/>
      <c r="L25" s="447"/>
      <c r="M25" s="366"/>
      <c r="N25" s="367"/>
      <c r="O25" s="368"/>
      <c r="P25" s="30"/>
      <c r="Q25" s="85"/>
      <c r="R25" s="31"/>
      <c r="S25" s="32"/>
      <c r="T25" s="32"/>
      <c r="U25" s="32"/>
      <c r="V25" s="42"/>
    </row>
    <row r="26" spans="1:29" ht="15.75">
      <c r="A26" s="181">
        <v>1</v>
      </c>
      <c r="B26" s="117" t="s">
        <v>8</v>
      </c>
      <c r="C26" s="118">
        <v>2</v>
      </c>
      <c r="D26" s="123" t="str">
        <f t="shared" si="2"/>
        <v>Võ Đình Hợp – Lê Viết Chung</v>
      </c>
      <c r="E26" s="147" t="s">
        <v>8</v>
      </c>
      <c r="F26" s="125" t="str">
        <f t="shared" si="3"/>
        <v xml:space="preserve">Bùi Anh Tuấn – Trần Tam Hổ </v>
      </c>
      <c r="G26" s="436" t="s">
        <v>298</v>
      </c>
      <c r="H26" s="437"/>
      <c r="I26" s="438"/>
      <c r="J26" s="439">
        <v>43771</v>
      </c>
      <c r="K26" s="440"/>
      <c r="L26" s="441"/>
      <c r="M26" s="366"/>
      <c r="N26" s="367"/>
      <c r="O26" s="368"/>
      <c r="P26" s="30">
        <v>2</v>
      </c>
      <c r="Q26" s="85" t="s">
        <v>8</v>
      </c>
      <c r="R26" s="31">
        <v>0</v>
      </c>
      <c r="S26" s="32"/>
      <c r="T26" s="32"/>
      <c r="U26" s="30"/>
      <c r="V26" s="17"/>
    </row>
    <row r="29" spans="1:29" ht="15.75">
      <c r="D29" s="304" t="s">
        <v>438</v>
      </c>
      <c r="E29" s="304"/>
      <c r="F29" s="304"/>
      <c r="J29" s="202" t="s">
        <v>501</v>
      </c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</row>
    <row r="30" spans="1:29" ht="21" customHeight="1">
      <c r="D30" s="202" t="s">
        <v>529</v>
      </c>
      <c r="J30" s="235" t="s">
        <v>502</v>
      </c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</row>
    <row r="31" spans="1:29" ht="28.5" customHeight="1">
      <c r="A31" s="33" t="s">
        <v>327</v>
      </c>
      <c r="I31" s="236"/>
      <c r="J31" s="432" t="s">
        <v>523</v>
      </c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2"/>
      <c r="X31" s="432"/>
      <c r="Y31" s="432"/>
      <c r="Z31" s="432"/>
      <c r="AA31" s="432"/>
      <c r="AB31" s="432"/>
      <c r="AC31" s="236"/>
    </row>
    <row r="32" spans="1:29" ht="16.5" customHeight="1">
      <c r="I32" s="236"/>
      <c r="J32" s="432" t="s">
        <v>503</v>
      </c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236"/>
    </row>
  </sheetData>
  <mergeCells count="64">
    <mergeCell ref="E11:F11"/>
    <mergeCell ref="E22:F22"/>
    <mergeCell ref="P8:S8"/>
    <mergeCell ref="A9:C9"/>
    <mergeCell ref="G9:I9"/>
    <mergeCell ref="A10:C10"/>
    <mergeCell ref="J10:L10"/>
    <mergeCell ref="A8:C8"/>
    <mergeCell ref="D8:F8"/>
    <mergeCell ref="G8:I8"/>
    <mergeCell ref="J8:L8"/>
    <mergeCell ref="M8:O8"/>
    <mergeCell ref="E9:F9"/>
    <mergeCell ref="E10:F10"/>
    <mergeCell ref="A11:C11"/>
    <mergeCell ref="M11:O11"/>
    <mergeCell ref="A12:C12"/>
    <mergeCell ref="G20:I20"/>
    <mergeCell ref="A21:C21"/>
    <mergeCell ref="P12:R12"/>
    <mergeCell ref="G13:I13"/>
    <mergeCell ref="J13:L13"/>
    <mergeCell ref="M13:O13"/>
    <mergeCell ref="G14:I14"/>
    <mergeCell ref="J14:L14"/>
    <mergeCell ref="M14:O14"/>
    <mergeCell ref="E20:F20"/>
    <mergeCell ref="E21:F21"/>
    <mergeCell ref="G12:I12"/>
    <mergeCell ref="J12:L12"/>
    <mergeCell ref="M12:O12"/>
    <mergeCell ref="D12:F12"/>
    <mergeCell ref="M23:O23"/>
    <mergeCell ref="D23:F23"/>
    <mergeCell ref="A5:V5"/>
    <mergeCell ref="J26:L26"/>
    <mergeCell ref="M26:O26"/>
    <mergeCell ref="J21:L21"/>
    <mergeCell ref="A22:C22"/>
    <mergeCell ref="J25:L25"/>
    <mergeCell ref="M25:O25"/>
    <mergeCell ref="G26:I26"/>
    <mergeCell ref="G24:I24"/>
    <mergeCell ref="J24:L24"/>
    <mergeCell ref="M24:O24"/>
    <mergeCell ref="G15:I15"/>
    <mergeCell ref="J15:L15"/>
    <mergeCell ref="M15:O15"/>
    <mergeCell ref="J31:AB31"/>
    <mergeCell ref="J32:AB32"/>
    <mergeCell ref="D29:F29"/>
    <mergeCell ref="P19:S19"/>
    <mergeCell ref="A20:C20"/>
    <mergeCell ref="P23:R23"/>
    <mergeCell ref="G25:I25"/>
    <mergeCell ref="A19:C19"/>
    <mergeCell ref="D19:F19"/>
    <mergeCell ref="G19:I19"/>
    <mergeCell ref="J19:L19"/>
    <mergeCell ref="M19:O19"/>
    <mergeCell ref="M22:O22"/>
    <mergeCell ref="A23:C23"/>
    <mergeCell ref="G23:I23"/>
    <mergeCell ref="J23:L23"/>
  </mergeCells>
  <pageMargins left="0" right="0" top="0.78740157480314965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V22"/>
  <sheetViews>
    <sheetView zoomScale="85" zoomScaleNormal="85" workbookViewId="0">
      <selection activeCell="I22" sqref="I22"/>
    </sheetView>
  </sheetViews>
  <sheetFormatPr defaultRowHeight="15"/>
  <cols>
    <col min="1" max="3" width="2.42578125" customWidth="1"/>
    <col min="4" max="4" width="34" customWidth="1"/>
    <col min="5" max="5" width="5.5703125" customWidth="1"/>
    <col min="6" max="6" width="34.7109375" customWidth="1"/>
    <col min="7" max="8" width="2.28515625" customWidth="1"/>
    <col min="9" max="9" width="5" customWidth="1"/>
    <col min="10" max="11" width="5.7109375" customWidth="1"/>
    <col min="12" max="12" width="4" customWidth="1"/>
    <col min="13" max="13" width="2.28515625" customWidth="1"/>
    <col min="14" max="14" width="1.28515625" customWidth="1"/>
    <col min="15" max="19" width="2.28515625" customWidth="1"/>
    <col min="20" max="22" width="3.28515625" customWidth="1"/>
    <col min="23" max="27" width="2.28515625" customWidth="1"/>
  </cols>
  <sheetData>
    <row r="7" spans="1:22">
      <c r="A7" s="311" t="s">
        <v>286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</row>
    <row r="10" spans="1:22">
      <c r="A10" s="405" t="s">
        <v>2</v>
      </c>
      <c r="B10" s="406"/>
      <c r="C10" s="407"/>
      <c r="D10" s="405" t="s">
        <v>3</v>
      </c>
      <c r="E10" s="406"/>
      <c r="F10" s="407"/>
      <c r="G10" s="341">
        <v>1</v>
      </c>
      <c r="H10" s="342"/>
      <c r="I10" s="343"/>
      <c r="J10" s="341">
        <v>2</v>
      </c>
      <c r="K10" s="342"/>
      <c r="L10" s="343"/>
      <c r="M10" s="341">
        <v>3</v>
      </c>
      <c r="N10" s="342"/>
      <c r="O10" s="343"/>
      <c r="P10" s="341" t="s">
        <v>4</v>
      </c>
      <c r="Q10" s="342"/>
      <c r="R10" s="342"/>
      <c r="S10" s="343"/>
      <c r="T10" s="138" t="s">
        <v>5</v>
      </c>
      <c r="U10" s="139" t="s">
        <v>6</v>
      </c>
      <c r="V10" s="140" t="s">
        <v>7</v>
      </c>
    </row>
    <row r="11" spans="1:22" ht="15.75">
      <c r="A11" s="454">
        <v>1</v>
      </c>
      <c r="B11" s="454"/>
      <c r="C11" s="454"/>
      <c r="D11" s="455" t="s">
        <v>328</v>
      </c>
      <c r="E11" s="456"/>
      <c r="F11" s="203" t="s">
        <v>331</v>
      </c>
      <c r="G11" s="402"/>
      <c r="H11" s="403"/>
      <c r="I11" s="404"/>
      <c r="J11" s="13" t="e">
        <f>#REF!</f>
        <v>#REF!</v>
      </c>
      <c r="K11" s="14" t="s">
        <v>8</v>
      </c>
      <c r="L11" s="15" t="e">
        <f>#REF!</f>
        <v>#REF!</v>
      </c>
      <c r="M11" s="13">
        <f>P17</f>
        <v>2</v>
      </c>
      <c r="N11" s="14" t="s">
        <v>8</v>
      </c>
      <c r="O11" s="15">
        <f>R17</f>
        <v>0</v>
      </c>
      <c r="P11" s="16" t="e">
        <f>IF(J11&gt;L11,2,1)</f>
        <v>#REF!</v>
      </c>
      <c r="Q11" s="16">
        <f>IF(M11&gt;O11,2,1)</f>
        <v>2</v>
      </c>
      <c r="R11" s="16" t="e">
        <f>IF(#REF!&gt;#REF!,2,1)</f>
        <v>#REF!</v>
      </c>
      <c r="S11" s="17" t="e">
        <f>SUM(P11:R11)</f>
        <v>#REF!</v>
      </c>
      <c r="T11" s="16" t="e">
        <f>J11+M11+#REF!</f>
        <v>#REF!</v>
      </c>
      <c r="U11" s="18" t="e">
        <f>L11+O11+#REF!</f>
        <v>#REF!</v>
      </c>
      <c r="V11" s="17" t="e">
        <f>RANK(S11,#REF!,0)+#REF!</f>
        <v>#REF!</v>
      </c>
    </row>
    <row r="12" spans="1:22" ht="15.75">
      <c r="A12" s="454">
        <v>2</v>
      </c>
      <c r="B12" s="454"/>
      <c r="C12" s="454"/>
      <c r="D12" s="455" t="s">
        <v>329</v>
      </c>
      <c r="E12" s="456"/>
      <c r="F12" s="204" t="s">
        <v>332</v>
      </c>
      <c r="G12" s="13" t="e">
        <f>L11</f>
        <v>#REF!</v>
      </c>
      <c r="H12" s="14" t="s">
        <v>8</v>
      </c>
      <c r="I12" s="15" t="e">
        <f>J11</f>
        <v>#REF!</v>
      </c>
      <c r="J12" s="402"/>
      <c r="K12" s="403"/>
      <c r="L12" s="404"/>
      <c r="M12" s="13">
        <f>P16</f>
        <v>2</v>
      </c>
      <c r="N12" s="14" t="s">
        <v>8</v>
      </c>
      <c r="O12" s="15">
        <f>R16</f>
        <v>0</v>
      </c>
      <c r="P12" s="16" t="e">
        <f>IF(G12&gt;I12,2,1)</f>
        <v>#REF!</v>
      </c>
      <c r="Q12" s="16">
        <f>IF(M12&gt;O12,2,1)</f>
        <v>2</v>
      </c>
      <c r="R12" s="16" t="e">
        <f>IF(#REF!&gt;#REF!,2,1)</f>
        <v>#REF!</v>
      </c>
      <c r="S12" s="17" t="e">
        <f>SUM(P12:R12)</f>
        <v>#REF!</v>
      </c>
      <c r="T12" s="16" t="e">
        <f>G12+M12+#REF!</f>
        <v>#REF!</v>
      </c>
      <c r="U12" s="18" t="e">
        <f>I12+O12+#REF!</f>
        <v>#REF!</v>
      </c>
      <c r="V12" s="17" t="e">
        <f>RANK(S12,#REF!,0)+#REF!</f>
        <v>#REF!</v>
      </c>
    </row>
    <row r="13" spans="1:22" ht="16.5" thickBot="1">
      <c r="A13" s="454">
        <v>3</v>
      </c>
      <c r="B13" s="454"/>
      <c r="C13" s="454"/>
      <c r="D13" s="455" t="s">
        <v>330</v>
      </c>
      <c r="E13" s="456"/>
      <c r="F13" s="205" t="s">
        <v>332</v>
      </c>
      <c r="G13" s="19">
        <f>O11</f>
        <v>0</v>
      </c>
      <c r="H13" s="20" t="s">
        <v>8</v>
      </c>
      <c r="I13" s="21">
        <f>M11</f>
        <v>2</v>
      </c>
      <c r="J13" s="19">
        <f>O12</f>
        <v>0</v>
      </c>
      <c r="K13" s="20" t="s">
        <v>8</v>
      </c>
      <c r="L13" s="21">
        <f>M12</f>
        <v>2</v>
      </c>
      <c r="M13" s="373"/>
      <c r="N13" s="374"/>
      <c r="O13" s="375"/>
      <c r="P13" s="22">
        <f>IF(G13&gt;I13,2,1)</f>
        <v>1</v>
      </c>
      <c r="Q13" s="22">
        <f>IF(J13&gt;L13,2,1)</f>
        <v>1</v>
      </c>
      <c r="R13" s="22" t="e">
        <f>IF(#REF!&gt;#REF!,2,1)</f>
        <v>#REF!</v>
      </c>
      <c r="S13" s="23" t="e">
        <f>SUM(P13:R13)</f>
        <v>#REF!</v>
      </c>
      <c r="T13" s="22" t="e">
        <f>G13+J13+#REF!</f>
        <v>#REF!</v>
      </c>
      <c r="U13" s="24" t="e">
        <f>I13+L13+#REF!</f>
        <v>#REF!</v>
      </c>
      <c r="V13" s="23" t="e">
        <f>RANK(S13,#REF!,0)+#REF!</f>
        <v>#REF!</v>
      </c>
    </row>
    <row r="14" spans="1:22" ht="15.75">
      <c r="A14" s="454" t="s">
        <v>9</v>
      </c>
      <c r="B14" s="454"/>
      <c r="C14" s="454"/>
      <c r="D14" s="126"/>
      <c r="E14" s="119"/>
      <c r="F14" s="127"/>
      <c r="G14" s="385" t="s">
        <v>10</v>
      </c>
      <c r="H14" s="386"/>
      <c r="I14" s="387"/>
      <c r="J14" s="385" t="s">
        <v>11</v>
      </c>
      <c r="K14" s="386"/>
      <c r="L14" s="387"/>
      <c r="M14" s="385" t="s">
        <v>12</v>
      </c>
      <c r="N14" s="386"/>
      <c r="O14" s="387"/>
      <c r="P14" s="385" t="s">
        <v>13</v>
      </c>
      <c r="Q14" s="386"/>
      <c r="R14" s="387"/>
      <c r="S14" s="27"/>
      <c r="T14" s="27"/>
      <c r="U14" s="27"/>
      <c r="V14" s="17"/>
    </row>
    <row r="15" spans="1:22" ht="15.75">
      <c r="A15" s="181">
        <v>2</v>
      </c>
      <c r="B15" s="117" t="s">
        <v>8</v>
      </c>
      <c r="C15" s="118">
        <v>3</v>
      </c>
      <c r="D15" s="123" t="str">
        <f>VLOOKUP($A15,$A$11:$D$13,4,0)</f>
        <v xml:space="preserve">Võ Đình Hợp – Lê Thị Hải Anh </v>
      </c>
      <c r="E15" s="128" t="s">
        <v>8</v>
      </c>
      <c r="F15" s="125" t="str">
        <f>VLOOKUP($C15,$A$11:$D$13,4,0)</f>
        <v xml:space="preserve">Trần Đình Liêm - Nguyễn Thị Bích Thu </v>
      </c>
      <c r="G15" s="436" t="s">
        <v>300</v>
      </c>
      <c r="H15" s="437"/>
      <c r="I15" s="438"/>
      <c r="J15" s="439" t="s">
        <v>418</v>
      </c>
      <c r="K15" s="440"/>
      <c r="L15" s="441"/>
      <c r="M15" s="366"/>
      <c r="N15" s="367"/>
      <c r="O15" s="368"/>
      <c r="P15" s="30">
        <v>2</v>
      </c>
      <c r="Q15" s="85" t="s">
        <v>8</v>
      </c>
      <c r="R15" s="31">
        <v>0</v>
      </c>
      <c r="S15" s="32"/>
      <c r="T15" s="32"/>
      <c r="U15" s="32"/>
      <c r="V15" s="17"/>
    </row>
    <row r="16" spans="1:22" ht="15.75">
      <c r="A16" s="181">
        <v>1</v>
      </c>
      <c r="B16" s="117" t="s">
        <v>8</v>
      </c>
      <c r="C16" s="118">
        <v>3</v>
      </c>
      <c r="D16" s="123" t="str">
        <f>VLOOKUP($A16,$A$11:$D$13,4,0)</f>
        <v>Lê Trọng Tuấn – Lê Thị Mỹ</v>
      </c>
      <c r="E16" s="124" t="s">
        <v>8</v>
      </c>
      <c r="F16" s="125" t="str">
        <f>VLOOKUP($C16,$A$11:$D$13,4,0)</f>
        <v xml:space="preserve">Trần Đình Liêm - Nguyễn Thị Bích Thu </v>
      </c>
      <c r="G16" s="436" t="s">
        <v>339</v>
      </c>
      <c r="H16" s="437"/>
      <c r="I16" s="438"/>
      <c r="J16" s="439" t="s">
        <v>418</v>
      </c>
      <c r="K16" s="440"/>
      <c r="L16" s="441"/>
      <c r="M16" s="366"/>
      <c r="N16" s="367"/>
      <c r="O16" s="368"/>
      <c r="P16" s="30">
        <v>2</v>
      </c>
      <c r="Q16" s="85" t="s">
        <v>8</v>
      </c>
      <c r="R16" s="31">
        <v>0</v>
      </c>
      <c r="S16" s="32"/>
      <c r="T16" s="32"/>
      <c r="U16" s="32"/>
      <c r="V16" s="42"/>
    </row>
    <row r="17" spans="1:22" ht="15.75">
      <c r="A17" s="181">
        <v>1</v>
      </c>
      <c r="B17" s="117" t="s">
        <v>8</v>
      </c>
      <c r="C17" s="118">
        <v>2</v>
      </c>
      <c r="D17" s="123" t="str">
        <f>VLOOKUP($A17,$A$11:$D$13,4,0)</f>
        <v>Lê Trọng Tuấn – Lê Thị Mỹ</v>
      </c>
      <c r="E17" s="147" t="s">
        <v>8</v>
      </c>
      <c r="F17" s="125" t="str">
        <f>VLOOKUP($C17,$A$11:$D$13,4,0)</f>
        <v xml:space="preserve">Võ Đình Hợp – Lê Thị Hải Anh </v>
      </c>
      <c r="G17" s="436" t="s">
        <v>419</v>
      </c>
      <c r="H17" s="437"/>
      <c r="I17" s="438"/>
      <c r="J17" s="439" t="s">
        <v>418</v>
      </c>
      <c r="K17" s="440"/>
      <c r="L17" s="441"/>
      <c r="M17" s="366"/>
      <c r="N17" s="367"/>
      <c r="O17" s="368"/>
      <c r="P17" s="30">
        <v>2</v>
      </c>
      <c r="Q17" s="85" t="s">
        <v>8</v>
      </c>
      <c r="R17" s="31">
        <v>0</v>
      </c>
      <c r="S17" s="32"/>
      <c r="T17" s="32"/>
      <c r="U17" s="30"/>
      <c r="V17" s="17"/>
    </row>
    <row r="20" spans="1:22">
      <c r="A20" s="33" t="s">
        <v>327</v>
      </c>
      <c r="I20" s="202" t="s">
        <v>679</v>
      </c>
    </row>
    <row r="21" spans="1:22">
      <c r="I21" s="202" t="s">
        <v>680</v>
      </c>
    </row>
    <row r="22" spans="1:22">
      <c r="I22" s="202" t="s">
        <v>666</v>
      </c>
    </row>
  </sheetData>
  <mergeCells count="30">
    <mergeCell ref="M14:O14"/>
    <mergeCell ref="D13:E13"/>
    <mergeCell ref="P10:S10"/>
    <mergeCell ref="A11:C11"/>
    <mergeCell ref="G11:I11"/>
    <mergeCell ref="A12:C12"/>
    <mergeCell ref="J12:L12"/>
    <mergeCell ref="A10:C10"/>
    <mergeCell ref="D10:F10"/>
    <mergeCell ref="G10:I10"/>
    <mergeCell ref="J10:L10"/>
    <mergeCell ref="M10:O10"/>
    <mergeCell ref="D11:E11"/>
    <mergeCell ref="D12:E12"/>
    <mergeCell ref="A7:V7"/>
    <mergeCell ref="G17:I17"/>
    <mergeCell ref="J17:L17"/>
    <mergeCell ref="M17:O17"/>
    <mergeCell ref="P14:R14"/>
    <mergeCell ref="G15:I15"/>
    <mergeCell ref="J15:L15"/>
    <mergeCell ref="M15:O15"/>
    <mergeCell ref="G16:I16"/>
    <mergeCell ref="J16:L16"/>
    <mergeCell ref="M16:O16"/>
    <mergeCell ref="A13:C13"/>
    <mergeCell ref="M13:O13"/>
    <mergeCell ref="A14:C14"/>
    <mergeCell ref="G14:I14"/>
    <mergeCell ref="J14:L14"/>
  </mergeCells>
  <pageMargins left="0" right="0" top="0.78740157480314965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7"/>
  <sheetViews>
    <sheetView topLeftCell="A19" zoomScaleNormal="100" workbookViewId="0">
      <selection activeCell="D37" sqref="D37"/>
    </sheetView>
  </sheetViews>
  <sheetFormatPr defaultRowHeight="15"/>
  <cols>
    <col min="1" max="1" width="5.28515625" customWidth="1"/>
    <col min="2" max="2" width="15.5703125" customWidth="1"/>
    <col min="3" max="3" width="40.42578125" customWidth="1"/>
    <col min="4" max="4" width="22.140625" style="107" customWidth="1"/>
    <col min="5" max="5" width="22.140625" customWidth="1"/>
    <col min="6" max="6" width="17.140625" customWidth="1"/>
    <col min="7" max="7" width="14.85546875" customWidth="1"/>
  </cols>
  <sheetData>
    <row r="2" spans="1:7" ht="9.75" customHeight="1">
      <c r="A2" s="310"/>
      <c r="B2" s="310"/>
      <c r="C2" s="310"/>
      <c r="D2" s="310"/>
      <c r="E2" s="310"/>
    </row>
    <row r="3" spans="1:7" ht="18.75" customHeight="1">
      <c r="A3" s="311" t="s">
        <v>17</v>
      </c>
      <c r="B3" s="311"/>
      <c r="C3" s="311"/>
      <c r="D3" s="311"/>
      <c r="E3" s="311"/>
      <c r="F3" s="311"/>
      <c r="G3" s="311"/>
    </row>
    <row r="4" spans="1:7" ht="7.5" customHeight="1"/>
    <row r="5" spans="1:7" ht="15.95" customHeight="1">
      <c r="A5" s="1">
        <v>1</v>
      </c>
      <c r="B5" s="3" t="s">
        <v>68</v>
      </c>
      <c r="C5" s="3"/>
    </row>
    <row r="6" spans="1:7" ht="15.95" customHeight="1">
      <c r="A6" s="1"/>
      <c r="B6" s="4"/>
      <c r="C6" s="5"/>
      <c r="D6" s="107" t="s">
        <v>446</v>
      </c>
    </row>
    <row r="7" spans="1:7" ht="15.95" customHeight="1">
      <c r="A7" s="1">
        <v>2</v>
      </c>
      <c r="B7" s="313" t="s">
        <v>259</v>
      </c>
      <c r="C7" s="314"/>
      <c r="D7" s="211"/>
    </row>
    <row r="8" spans="1:7" ht="15.95" customHeight="1">
      <c r="A8" s="1"/>
      <c r="B8" s="9"/>
      <c r="D8" s="212"/>
      <c r="E8" s="214" t="s">
        <v>441</v>
      </c>
      <c r="F8" s="4"/>
    </row>
    <row r="9" spans="1:7" ht="15.95" customHeight="1">
      <c r="A9" s="1">
        <v>3</v>
      </c>
      <c r="B9" t="s">
        <v>285</v>
      </c>
      <c r="D9" s="212"/>
      <c r="E9" s="110" t="s">
        <v>296</v>
      </c>
    </row>
    <row r="10" spans="1:7" ht="15.95" customHeight="1">
      <c r="A10" s="1"/>
      <c r="B10" s="10"/>
      <c r="C10" s="8"/>
      <c r="D10" s="213" t="s">
        <v>441</v>
      </c>
      <c r="E10" s="111"/>
    </row>
    <row r="11" spans="1:7" ht="15.95" customHeight="1">
      <c r="A11" s="1">
        <v>4</v>
      </c>
      <c r="B11" s="3" t="s">
        <v>67</v>
      </c>
      <c r="C11" s="7"/>
      <c r="D11" s="107" t="s">
        <v>288</v>
      </c>
      <c r="E11" s="111"/>
    </row>
    <row r="12" spans="1:7" ht="15.95" customHeight="1">
      <c r="A12" s="1"/>
      <c r="B12" s="12"/>
      <c r="E12" s="111"/>
      <c r="F12" s="214" t="s">
        <v>441</v>
      </c>
    </row>
    <row r="13" spans="1:7" ht="15.95" customHeight="1">
      <c r="A13" s="1">
        <v>5</v>
      </c>
      <c r="B13" t="s">
        <v>72</v>
      </c>
      <c r="E13" s="111"/>
      <c r="F13" s="110" t="s">
        <v>303</v>
      </c>
    </row>
    <row r="14" spans="1:7" ht="15.95" customHeight="1">
      <c r="A14" s="1"/>
      <c r="B14" s="10"/>
      <c r="C14" s="8"/>
      <c r="D14" s="214" t="s">
        <v>442</v>
      </c>
      <c r="E14" s="111"/>
      <c r="F14" s="111"/>
    </row>
    <row r="15" spans="1:7" ht="15.75" customHeight="1">
      <c r="A15" s="1">
        <v>6</v>
      </c>
      <c r="B15" s="3" t="s">
        <v>61</v>
      </c>
      <c r="C15" s="7"/>
      <c r="D15" s="231" t="s">
        <v>288</v>
      </c>
      <c r="E15" s="232"/>
      <c r="F15" s="111"/>
    </row>
    <row r="16" spans="1:7" ht="15.95" customHeight="1">
      <c r="A16" s="1"/>
      <c r="B16" s="9"/>
      <c r="D16" s="212"/>
      <c r="E16" s="213" t="s">
        <v>465</v>
      </c>
      <c r="F16" s="111"/>
    </row>
    <row r="17" spans="1:7" ht="15.95" customHeight="1">
      <c r="A17" s="1">
        <v>7</v>
      </c>
      <c r="B17" s="312" t="s">
        <v>259</v>
      </c>
      <c r="C17" s="312"/>
      <c r="D17" s="212"/>
      <c r="E17" s="109" t="s">
        <v>296</v>
      </c>
      <c r="F17" s="111"/>
    </row>
    <row r="18" spans="1:7" ht="15.95" customHeight="1">
      <c r="A18" s="1"/>
      <c r="B18" s="10"/>
      <c r="C18" s="8"/>
      <c r="D18" s="213"/>
      <c r="E18" s="109"/>
      <c r="F18" s="111"/>
    </row>
    <row r="19" spans="1:7" ht="15.95" customHeight="1">
      <c r="A19" s="1">
        <v>8</v>
      </c>
      <c r="B19" s="3" t="s">
        <v>62</v>
      </c>
      <c r="C19" s="7"/>
      <c r="D19" s="107" t="s">
        <v>447</v>
      </c>
      <c r="E19" s="109"/>
      <c r="F19" s="111"/>
    </row>
    <row r="20" spans="1:7" ht="15.95" customHeight="1">
      <c r="A20" s="1"/>
      <c r="B20" s="9"/>
      <c r="E20" s="109"/>
      <c r="F20" s="111"/>
      <c r="G20" s="214" t="s">
        <v>441</v>
      </c>
    </row>
    <row r="21" spans="1:7" ht="15.95" customHeight="1">
      <c r="A21" s="1">
        <v>9</v>
      </c>
      <c r="B21" s="3" t="s">
        <v>63</v>
      </c>
      <c r="C21" s="3"/>
      <c r="E21" s="109"/>
      <c r="F21" s="111"/>
      <c r="G21" s="182" t="s">
        <v>309</v>
      </c>
    </row>
    <row r="22" spans="1:7" ht="15.95" customHeight="1">
      <c r="A22" s="1"/>
      <c r="B22" s="4"/>
      <c r="C22" s="5"/>
      <c r="D22" s="214" t="s">
        <v>443</v>
      </c>
      <c r="E22" s="109"/>
      <c r="F22" s="111"/>
      <c r="G22" s="4"/>
    </row>
    <row r="23" spans="1:7" ht="15.95" customHeight="1">
      <c r="A23" s="1">
        <v>10</v>
      </c>
      <c r="B23" s="3" t="s">
        <v>71</v>
      </c>
      <c r="C23" s="7"/>
      <c r="D23" s="108" t="s">
        <v>288</v>
      </c>
      <c r="E23" s="109"/>
      <c r="F23" s="111"/>
      <c r="G23" s="4"/>
    </row>
    <row r="24" spans="1:7" ht="15.95" customHeight="1">
      <c r="A24" s="1"/>
      <c r="B24" s="9"/>
      <c r="D24" s="212"/>
      <c r="E24" s="214" t="s">
        <v>464</v>
      </c>
      <c r="F24" s="111"/>
      <c r="G24" s="4"/>
    </row>
    <row r="25" spans="1:7" ht="15.95" customHeight="1">
      <c r="A25" s="1">
        <v>11</v>
      </c>
      <c r="B25" t="s">
        <v>65</v>
      </c>
      <c r="D25" s="212"/>
      <c r="E25" s="110" t="s">
        <v>296</v>
      </c>
      <c r="F25" s="111"/>
      <c r="G25" s="4"/>
    </row>
    <row r="26" spans="1:7" ht="15.95" customHeight="1">
      <c r="A26" s="1"/>
      <c r="B26" s="10"/>
      <c r="C26" s="8"/>
      <c r="D26" s="213" t="s">
        <v>444</v>
      </c>
      <c r="E26" s="111"/>
      <c r="F26" s="111"/>
      <c r="G26" s="4"/>
    </row>
    <row r="27" spans="1:7" ht="15.95" customHeight="1">
      <c r="A27" s="1">
        <v>12</v>
      </c>
      <c r="B27" s="3" t="s">
        <v>64</v>
      </c>
      <c r="C27" s="7"/>
      <c r="D27" s="107" t="s">
        <v>288</v>
      </c>
      <c r="E27" s="111"/>
      <c r="F27" s="111"/>
      <c r="G27" s="4"/>
    </row>
    <row r="28" spans="1:7" ht="15.95" customHeight="1">
      <c r="A28" s="1"/>
      <c r="B28" s="12"/>
      <c r="E28" s="111"/>
      <c r="F28" s="213" t="s">
        <v>464</v>
      </c>
      <c r="G28" s="4"/>
    </row>
    <row r="29" spans="1:7" ht="15.95" customHeight="1">
      <c r="A29" s="1">
        <v>13</v>
      </c>
      <c r="B29" t="s">
        <v>70</v>
      </c>
      <c r="E29" s="111"/>
      <c r="F29" s="109" t="s">
        <v>303</v>
      </c>
      <c r="G29" s="4"/>
    </row>
    <row r="30" spans="1:7" ht="15.95" customHeight="1">
      <c r="A30" s="1"/>
      <c r="B30" s="10"/>
      <c r="C30" s="8"/>
      <c r="D30" s="214" t="s">
        <v>445</v>
      </c>
      <c r="E30" s="111"/>
      <c r="G30" s="4"/>
    </row>
    <row r="31" spans="1:7" ht="15.95" customHeight="1">
      <c r="A31" s="1">
        <v>14</v>
      </c>
      <c r="B31" s="3" t="s">
        <v>69</v>
      </c>
      <c r="C31" s="7"/>
      <c r="D31" s="108" t="s">
        <v>288</v>
      </c>
      <c r="E31" s="111"/>
      <c r="G31" s="4"/>
    </row>
    <row r="32" spans="1:7" ht="15.95" customHeight="1">
      <c r="A32" s="1"/>
      <c r="B32" s="9"/>
      <c r="D32" s="212"/>
      <c r="E32" s="213" t="s">
        <v>445</v>
      </c>
      <c r="G32" s="4"/>
    </row>
    <row r="33" spans="1:7" ht="15.95" customHeight="1">
      <c r="A33" s="1">
        <v>15</v>
      </c>
      <c r="B33" s="312" t="s">
        <v>259</v>
      </c>
      <c r="C33" s="312"/>
      <c r="D33" s="212"/>
      <c r="E33" s="109" t="s">
        <v>296</v>
      </c>
      <c r="G33" s="4"/>
    </row>
    <row r="34" spans="1:7" ht="15.95" customHeight="1">
      <c r="A34" s="1"/>
      <c r="B34" s="10"/>
      <c r="C34" s="8"/>
      <c r="D34" s="213" t="s">
        <v>448</v>
      </c>
      <c r="F34" s="33" t="s">
        <v>527</v>
      </c>
      <c r="G34" s="239"/>
    </row>
    <row r="35" spans="1:7" ht="15.95" customHeight="1">
      <c r="A35" s="1">
        <v>16</v>
      </c>
      <c r="B35" s="3" t="s">
        <v>66</v>
      </c>
      <c r="C35" s="7"/>
      <c r="F35" s="239" t="s">
        <v>518</v>
      </c>
      <c r="G35" s="239"/>
    </row>
    <row r="36" spans="1:7" ht="12" customHeight="1">
      <c r="A36" s="1"/>
      <c r="B36" s="9"/>
      <c r="F36" s="239" t="s">
        <v>519</v>
      </c>
      <c r="G36" s="239"/>
    </row>
    <row r="37" spans="1:7">
      <c r="A37" s="33" t="s">
        <v>327</v>
      </c>
      <c r="F37" s="239" t="s">
        <v>70</v>
      </c>
      <c r="G37" s="33"/>
    </row>
  </sheetData>
  <mergeCells count="5">
    <mergeCell ref="A2:E2"/>
    <mergeCell ref="B33:C33"/>
    <mergeCell ref="B17:C17"/>
    <mergeCell ref="B7:C7"/>
    <mergeCell ref="A3:G3"/>
  </mergeCells>
  <pageMargins left="0" right="0" top="0.39370078740157483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2"/>
  <sheetViews>
    <sheetView topLeftCell="A10" zoomScaleNormal="100" workbookViewId="0">
      <selection activeCell="D26" sqref="D26"/>
    </sheetView>
  </sheetViews>
  <sheetFormatPr defaultRowHeight="15"/>
  <cols>
    <col min="1" max="1" width="3.7109375" customWidth="1"/>
    <col min="2" max="2" width="3.5703125" customWidth="1"/>
    <col min="3" max="3" width="35.5703125" customWidth="1"/>
    <col min="4" max="4" width="28.85546875" customWidth="1"/>
    <col min="5" max="5" width="20.85546875" style="107" customWidth="1"/>
    <col min="6" max="6" width="24.7109375" customWidth="1"/>
    <col min="7" max="7" width="14.85546875" customWidth="1"/>
    <col min="9" max="9" width="18.85546875" customWidth="1"/>
  </cols>
  <sheetData>
    <row r="1" spans="1:7">
      <c r="A1" s="310"/>
      <c r="B1" s="310"/>
      <c r="C1" s="310"/>
      <c r="D1" s="310"/>
      <c r="E1" s="310"/>
      <c r="F1" s="310"/>
    </row>
    <row r="2" spans="1:7">
      <c r="A2" s="206"/>
      <c r="B2" s="206"/>
      <c r="C2" s="206"/>
      <c r="D2" s="206"/>
      <c r="E2" s="207"/>
      <c r="F2" s="206"/>
    </row>
    <row r="3" spans="1:7">
      <c r="A3" s="310"/>
      <c r="B3" s="310"/>
      <c r="C3" s="310"/>
      <c r="D3" s="310"/>
      <c r="E3" s="310"/>
      <c r="F3" s="310"/>
    </row>
    <row r="4" spans="1:7">
      <c r="A4" s="311" t="s">
        <v>14</v>
      </c>
      <c r="B4" s="311"/>
      <c r="C4" s="311"/>
      <c r="D4" s="311"/>
      <c r="E4" s="311"/>
      <c r="F4" s="311"/>
      <c r="G4" s="311"/>
    </row>
    <row r="5" spans="1:7" ht="5.25" customHeight="1"/>
    <row r="6" spans="1:7" ht="24.95" customHeight="1">
      <c r="B6" s="1">
        <v>1</v>
      </c>
      <c r="C6" s="3" t="s">
        <v>263</v>
      </c>
      <c r="D6" s="3"/>
    </row>
    <row r="7" spans="1:7" ht="24.95" customHeight="1">
      <c r="B7" s="1"/>
      <c r="C7" s="4"/>
      <c r="D7" s="5"/>
      <c r="E7" s="107" t="s">
        <v>450</v>
      </c>
    </row>
    <row r="8" spans="1:7" ht="24.95" customHeight="1">
      <c r="B8" s="1">
        <v>2</v>
      </c>
      <c r="C8" s="307" t="s">
        <v>259</v>
      </c>
      <c r="D8" s="308"/>
      <c r="E8" s="211"/>
    </row>
    <row r="9" spans="1:7" ht="24.95" customHeight="1">
      <c r="B9" s="1"/>
      <c r="C9" s="9"/>
      <c r="E9" s="212"/>
      <c r="F9" s="107" t="s">
        <v>466</v>
      </c>
    </row>
    <row r="10" spans="1:7" ht="24.95" customHeight="1">
      <c r="B10" s="1">
        <v>3</v>
      </c>
      <c r="C10" t="s">
        <v>78</v>
      </c>
      <c r="E10" s="212"/>
      <c r="F10" s="110" t="s">
        <v>296</v>
      </c>
    </row>
    <row r="11" spans="1:7" ht="24.95" customHeight="1">
      <c r="B11" s="1"/>
      <c r="C11" s="10"/>
      <c r="D11" s="8"/>
      <c r="E11" s="213" t="s">
        <v>449</v>
      </c>
      <c r="F11" s="111"/>
    </row>
    <row r="12" spans="1:7" ht="24.95" customHeight="1">
      <c r="B12" s="1">
        <v>4</v>
      </c>
      <c r="C12" s="3" t="s">
        <v>75</v>
      </c>
      <c r="D12" s="7"/>
      <c r="E12" s="109" t="s">
        <v>289</v>
      </c>
      <c r="F12" s="111"/>
    </row>
    <row r="13" spans="1:7" ht="24.95" customHeight="1">
      <c r="B13" s="1"/>
      <c r="C13" s="12"/>
      <c r="E13" s="109"/>
      <c r="F13" s="111"/>
      <c r="G13" s="6" t="s">
        <v>497</v>
      </c>
    </row>
    <row r="14" spans="1:7" ht="24.95" customHeight="1">
      <c r="B14" s="1">
        <v>5</v>
      </c>
      <c r="C14" t="s">
        <v>73</v>
      </c>
      <c r="E14" s="109"/>
      <c r="F14" s="111"/>
      <c r="G14" s="185" t="s">
        <v>306</v>
      </c>
    </row>
    <row r="15" spans="1:7" ht="24.95" customHeight="1">
      <c r="B15" s="1"/>
      <c r="C15" s="10"/>
      <c r="D15" s="8"/>
      <c r="E15" s="109" t="s">
        <v>451</v>
      </c>
      <c r="F15" s="111"/>
    </row>
    <row r="16" spans="1:7" ht="24.95" customHeight="1">
      <c r="B16" s="1">
        <v>6</v>
      </c>
      <c r="C16" s="3" t="s">
        <v>74</v>
      </c>
      <c r="D16" s="7"/>
      <c r="E16" s="110" t="s">
        <v>289</v>
      </c>
      <c r="F16" s="111"/>
    </row>
    <row r="17" spans="1:9" ht="24.95" customHeight="1">
      <c r="B17" s="1"/>
      <c r="C17" s="9"/>
      <c r="E17" s="111"/>
      <c r="F17" s="112" t="s">
        <v>452</v>
      </c>
    </row>
    <row r="18" spans="1:9" ht="24.95" customHeight="1">
      <c r="B18" s="1">
        <v>7</v>
      </c>
      <c r="C18" t="s">
        <v>76</v>
      </c>
      <c r="E18" s="111"/>
      <c r="F18" s="109" t="s">
        <v>296</v>
      </c>
    </row>
    <row r="19" spans="1:9" ht="24.95" customHeight="1">
      <c r="B19" s="1"/>
      <c r="C19" s="10"/>
      <c r="D19" s="8"/>
      <c r="E19" s="112" t="s">
        <v>452</v>
      </c>
    </row>
    <row r="20" spans="1:9" ht="24.95" customHeight="1">
      <c r="B20" s="1">
        <v>8</v>
      </c>
      <c r="C20" s="3" t="s">
        <v>77</v>
      </c>
      <c r="D20" s="7"/>
      <c r="E20" s="109" t="s">
        <v>289</v>
      </c>
      <c r="F20" s="33" t="s">
        <v>498</v>
      </c>
      <c r="G20" s="33"/>
      <c r="H20" s="33"/>
      <c r="I20" s="33"/>
    </row>
    <row r="21" spans="1:9" ht="16.5">
      <c r="B21" s="1"/>
      <c r="C21" s="9"/>
      <c r="E21" s="163"/>
      <c r="F21" s="234" t="s">
        <v>499</v>
      </c>
      <c r="G21" s="33"/>
      <c r="H21" s="33"/>
      <c r="I21" s="33"/>
    </row>
    <row r="22" spans="1:9" ht="30.75" customHeight="1">
      <c r="A22" s="33" t="s">
        <v>327</v>
      </c>
      <c r="F22" s="315" t="s">
        <v>500</v>
      </c>
      <c r="G22" s="315"/>
      <c r="H22" s="315"/>
      <c r="I22" s="315"/>
    </row>
  </sheetData>
  <mergeCells count="5">
    <mergeCell ref="A1:F1"/>
    <mergeCell ref="A3:F3"/>
    <mergeCell ref="C8:D8"/>
    <mergeCell ref="A4:G4"/>
    <mergeCell ref="F22:I22"/>
  </mergeCells>
  <pageMargins left="0" right="0" top="0.39370078740157483" bottom="0.3149606299212598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72"/>
  <sheetViews>
    <sheetView topLeftCell="A61" zoomScale="85" zoomScaleNormal="85" workbookViewId="0">
      <selection activeCell="G81" sqref="G81"/>
    </sheetView>
  </sheetViews>
  <sheetFormatPr defaultRowHeight="15"/>
  <cols>
    <col min="1" max="1" width="5.5703125" customWidth="1"/>
    <col min="3" max="3" width="48.85546875" customWidth="1"/>
    <col min="4" max="4" width="20.42578125" customWidth="1"/>
    <col min="5" max="5" width="21.140625" customWidth="1"/>
    <col min="6" max="6" width="24.140625" style="107" customWidth="1"/>
    <col min="7" max="7" width="21.7109375" style="107" customWidth="1"/>
    <col min="8" max="9" width="5.28515625" style="4" customWidth="1"/>
  </cols>
  <sheetData>
    <row r="1" spans="1:9" ht="21.75" customHeight="1">
      <c r="A1" s="310"/>
      <c r="B1" s="310"/>
      <c r="C1" s="310"/>
      <c r="D1" s="310"/>
      <c r="E1" s="310"/>
      <c r="F1" s="310"/>
      <c r="G1" s="310"/>
      <c r="H1" s="310"/>
      <c r="I1" s="310"/>
    </row>
    <row r="2" spans="1:9" ht="16.5" customHeight="1">
      <c r="A2" s="311" t="s">
        <v>15</v>
      </c>
      <c r="B2" s="311"/>
      <c r="C2" s="311"/>
      <c r="D2" s="311"/>
      <c r="E2" s="311"/>
      <c r="F2" s="311"/>
      <c r="G2" s="311"/>
    </row>
    <row r="4" spans="1:9" ht="15.95" customHeight="1">
      <c r="A4" s="1">
        <v>1</v>
      </c>
      <c r="B4" s="3" t="s">
        <v>92</v>
      </c>
      <c r="C4" s="3"/>
      <c r="D4" s="109"/>
    </row>
    <row r="5" spans="1:9" ht="15.95" customHeight="1">
      <c r="A5" s="1"/>
      <c r="B5" s="4"/>
      <c r="C5" s="5"/>
      <c r="D5" s="109"/>
    </row>
    <row r="6" spans="1:9" ht="15.95" customHeight="1">
      <c r="A6" s="1">
        <v>2</v>
      </c>
      <c r="B6" s="307" t="s">
        <v>259</v>
      </c>
      <c r="C6" s="308"/>
      <c r="D6" s="110"/>
    </row>
    <row r="7" spans="1:9" ht="15.95" customHeight="1">
      <c r="A7" s="1"/>
      <c r="B7" s="9"/>
      <c r="D7" s="111"/>
      <c r="E7" s="109" t="s">
        <v>514</v>
      </c>
    </row>
    <row r="8" spans="1:9" ht="15.95" customHeight="1">
      <c r="A8" s="1">
        <v>3</v>
      </c>
      <c r="B8" s="307" t="s">
        <v>259</v>
      </c>
      <c r="C8" s="307"/>
      <c r="D8" s="111"/>
      <c r="E8" s="110" t="s">
        <v>315</v>
      </c>
    </row>
    <row r="9" spans="1:9" ht="15.95" customHeight="1">
      <c r="A9" s="1"/>
      <c r="B9" s="10"/>
      <c r="C9" s="8"/>
      <c r="D9" s="112"/>
      <c r="E9" s="111"/>
    </row>
    <row r="10" spans="1:9" ht="15.95" customHeight="1">
      <c r="A10" s="1">
        <v>4</v>
      </c>
      <c r="B10" s="3" t="s">
        <v>91</v>
      </c>
      <c r="C10" s="7"/>
      <c r="D10" s="109"/>
      <c r="E10" s="111"/>
      <c r="F10" s="109"/>
    </row>
    <row r="11" spans="1:9" ht="15.95" customHeight="1">
      <c r="A11" s="1"/>
      <c r="B11" s="12"/>
      <c r="D11" s="109"/>
      <c r="E11" s="111"/>
      <c r="F11" s="109"/>
    </row>
    <row r="12" spans="1:9" ht="15.95" customHeight="1">
      <c r="A12" s="1"/>
      <c r="D12" s="109"/>
      <c r="E12" s="111"/>
      <c r="F12" s="113" t="s">
        <v>541</v>
      </c>
    </row>
    <row r="13" spans="1:9" ht="15.95" customHeight="1">
      <c r="A13" s="1">
        <v>5</v>
      </c>
      <c r="B13" t="s">
        <v>93</v>
      </c>
      <c r="D13" s="109"/>
      <c r="E13" s="111"/>
      <c r="F13" s="110" t="s">
        <v>321</v>
      </c>
    </row>
    <row r="14" spans="1:9" ht="15.95" customHeight="1">
      <c r="A14" s="1"/>
      <c r="B14" s="10"/>
      <c r="C14" s="8"/>
      <c r="D14" s="109" t="s">
        <v>517</v>
      </c>
      <c r="E14" s="111"/>
      <c r="F14" s="111"/>
    </row>
    <row r="15" spans="1:9" ht="15.95" customHeight="1">
      <c r="A15" s="1">
        <v>6</v>
      </c>
      <c r="B15" s="3" t="s">
        <v>86</v>
      </c>
      <c r="C15" s="7"/>
      <c r="D15" s="110" t="s">
        <v>314</v>
      </c>
      <c r="E15" s="111"/>
      <c r="F15" s="111"/>
    </row>
    <row r="16" spans="1:9" ht="15.95" customHeight="1">
      <c r="A16" s="1"/>
      <c r="B16" s="9"/>
      <c r="D16" s="111"/>
      <c r="E16" s="112" t="s">
        <v>517</v>
      </c>
      <c r="F16" s="111"/>
    </row>
    <row r="17" spans="1:8" ht="15.95" customHeight="1">
      <c r="A17" s="1">
        <v>7</v>
      </c>
      <c r="B17" s="307" t="s">
        <v>259</v>
      </c>
      <c r="C17" s="307"/>
      <c r="D17" s="111"/>
      <c r="E17" s="109" t="s">
        <v>318</v>
      </c>
      <c r="F17" s="111"/>
    </row>
    <row r="18" spans="1:8" ht="15.95" customHeight="1">
      <c r="A18" s="1"/>
      <c r="B18" s="10"/>
      <c r="C18" s="8"/>
      <c r="D18" s="112"/>
      <c r="E18" s="109"/>
      <c r="F18" s="111"/>
    </row>
    <row r="19" spans="1:8" ht="15.95" customHeight="1">
      <c r="A19" s="1">
        <v>8</v>
      </c>
      <c r="B19" s="3" t="s">
        <v>94</v>
      </c>
      <c r="C19" s="7"/>
      <c r="D19" s="109"/>
      <c r="E19" s="109"/>
      <c r="F19" s="111"/>
    </row>
    <row r="20" spans="1:8" ht="15.95" customHeight="1">
      <c r="A20" s="1"/>
      <c r="B20" s="9"/>
      <c r="D20" s="109"/>
      <c r="E20" s="109"/>
      <c r="F20" s="111"/>
      <c r="G20" s="214" t="s">
        <v>564</v>
      </c>
    </row>
    <row r="21" spans="1:8" ht="15.95" customHeight="1">
      <c r="A21" s="1">
        <v>9</v>
      </c>
      <c r="B21" s="3" t="s">
        <v>90</v>
      </c>
      <c r="C21" s="3"/>
      <c r="D21" s="109"/>
      <c r="E21" s="109"/>
      <c r="F21" s="111"/>
      <c r="G21" s="115" t="s">
        <v>325</v>
      </c>
      <c r="H21" s="242"/>
    </row>
    <row r="22" spans="1:8" ht="15.95" customHeight="1">
      <c r="A22" s="1"/>
      <c r="B22" s="4"/>
      <c r="C22" s="5"/>
      <c r="D22" s="109"/>
      <c r="E22" s="109"/>
      <c r="F22" s="111"/>
      <c r="G22" s="238"/>
      <c r="H22" s="242"/>
    </row>
    <row r="23" spans="1:8" ht="15.95" customHeight="1">
      <c r="A23" s="1">
        <v>10</v>
      </c>
      <c r="B23" s="307" t="s">
        <v>259</v>
      </c>
      <c r="C23" s="308"/>
      <c r="D23" s="110"/>
      <c r="E23" s="109"/>
      <c r="F23" s="111"/>
      <c r="G23" s="238"/>
      <c r="H23" s="242"/>
    </row>
    <row r="24" spans="1:8" ht="15.95" customHeight="1">
      <c r="A24" s="1"/>
      <c r="B24" s="9"/>
      <c r="D24" s="111"/>
      <c r="E24" s="109" t="s">
        <v>511</v>
      </c>
      <c r="F24" s="111"/>
      <c r="G24" s="238"/>
      <c r="H24" s="242"/>
    </row>
    <row r="25" spans="1:8" ht="15.95" customHeight="1">
      <c r="A25" s="1">
        <v>11</v>
      </c>
      <c r="B25" t="s">
        <v>264</v>
      </c>
      <c r="D25" s="111"/>
      <c r="E25" s="110" t="s">
        <v>318</v>
      </c>
      <c r="F25" s="111"/>
      <c r="G25" s="238"/>
      <c r="H25" s="242"/>
    </row>
    <row r="26" spans="1:8" ht="15.95" customHeight="1">
      <c r="A26" s="1"/>
      <c r="B26" s="10"/>
      <c r="C26" s="8"/>
      <c r="D26" s="112" t="s">
        <v>511</v>
      </c>
      <c r="E26" s="111"/>
      <c r="F26" s="111"/>
      <c r="G26" s="238"/>
      <c r="H26" s="242"/>
    </row>
    <row r="27" spans="1:8" ht="15.95" customHeight="1">
      <c r="A27" s="1">
        <v>12</v>
      </c>
      <c r="B27" s="3" t="s">
        <v>83</v>
      </c>
      <c r="C27" s="7"/>
      <c r="D27" s="109" t="s">
        <v>314</v>
      </c>
      <c r="E27" s="111"/>
      <c r="F27" s="111"/>
      <c r="G27" s="238"/>
      <c r="H27" s="242"/>
    </row>
    <row r="28" spans="1:8" ht="15.95" customHeight="1">
      <c r="A28" s="1"/>
      <c r="B28" s="12"/>
      <c r="D28" s="109"/>
      <c r="E28" s="111"/>
      <c r="F28" s="112" t="s">
        <v>511</v>
      </c>
      <c r="G28" s="238"/>
      <c r="H28" s="242"/>
    </row>
    <row r="29" spans="1:8" ht="15.95" customHeight="1">
      <c r="A29" s="1">
        <v>13</v>
      </c>
      <c r="B29" t="s">
        <v>89</v>
      </c>
      <c r="D29" s="109"/>
      <c r="E29" s="111"/>
      <c r="F29" s="109" t="s">
        <v>321</v>
      </c>
      <c r="G29" s="238"/>
      <c r="H29" s="242"/>
    </row>
    <row r="30" spans="1:8" ht="15.95" customHeight="1">
      <c r="A30" s="1"/>
      <c r="B30" s="10"/>
      <c r="C30" s="8"/>
      <c r="D30" s="109"/>
      <c r="E30" s="111"/>
      <c r="F30" s="109"/>
      <c r="G30" s="238"/>
      <c r="H30" s="242"/>
    </row>
    <row r="31" spans="1:8" ht="15.95" customHeight="1">
      <c r="A31" s="1">
        <v>14</v>
      </c>
      <c r="B31" s="307" t="s">
        <v>259</v>
      </c>
      <c r="C31" s="308"/>
      <c r="D31" s="110"/>
      <c r="E31" s="111"/>
      <c r="F31" s="109"/>
      <c r="G31" s="238"/>
      <c r="H31" s="242"/>
    </row>
    <row r="32" spans="1:8" ht="15.95" customHeight="1">
      <c r="A32" s="1"/>
      <c r="B32" s="9"/>
      <c r="D32" s="111"/>
      <c r="E32" s="112" t="s">
        <v>515</v>
      </c>
      <c r="F32" s="109"/>
      <c r="G32" s="238"/>
      <c r="H32" s="242"/>
    </row>
    <row r="33" spans="1:10" ht="15.95" customHeight="1">
      <c r="A33" s="1">
        <v>15</v>
      </c>
      <c r="B33" s="307" t="s">
        <v>259</v>
      </c>
      <c r="C33" s="307"/>
      <c r="D33" s="111"/>
      <c r="E33" s="109" t="s">
        <v>315</v>
      </c>
      <c r="F33" s="109"/>
      <c r="G33" s="238"/>
      <c r="H33" s="242"/>
    </row>
    <row r="34" spans="1:10" ht="15.95" customHeight="1">
      <c r="A34" s="1"/>
      <c r="B34" s="10"/>
      <c r="C34" s="8"/>
      <c r="D34" s="112"/>
      <c r="E34" s="109"/>
      <c r="F34" s="109"/>
      <c r="G34" s="238"/>
      <c r="H34" s="242"/>
    </row>
    <row r="35" spans="1:10" ht="15.95" customHeight="1">
      <c r="A35" s="1">
        <v>16</v>
      </c>
      <c r="B35" s="3" t="s">
        <v>95</v>
      </c>
      <c r="C35" s="7"/>
      <c r="D35" s="109"/>
      <c r="E35" s="109"/>
      <c r="F35" s="109"/>
      <c r="G35" s="238"/>
      <c r="H35" s="242"/>
    </row>
    <row r="36" spans="1:10" ht="11.25" customHeight="1">
      <c r="A36" s="1"/>
      <c r="B36" s="9"/>
      <c r="D36" s="109"/>
      <c r="E36" s="109"/>
      <c r="F36" s="109"/>
      <c r="G36" s="238"/>
      <c r="H36" s="242"/>
    </row>
    <row r="37" spans="1:10" ht="15.95" customHeight="1">
      <c r="A37" s="1">
        <v>17</v>
      </c>
      <c r="B37" s="3" t="s">
        <v>266</v>
      </c>
      <c r="C37" s="3"/>
      <c r="D37" s="109"/>
      <c r="E37" s="109"/>
      <c r="F37" s="109"/>
      <c r="G37" s="238"/>
      <c r="H37" s="243" t="s">
        <v>513</v>
      </c>
      <c r="I37" s="10"/>
      <c r="J37" s="10"/>
    </row>
    <row r="38" spans="1:10" ht="15.95" customHeight="1">
      <c r="A38" s="1"/>
      <c r="B38" s="4"/>
      <c r="C38" s="5"/>
      <c r="D38" s="109"/>
      <c r="E38" s="109"/>
      <c r="F38" s="109"/>
      <c r="G38" s="238"/>
      <c r="H38" s="242"/>
    </row>
    <row r="39" spans="1:10" ht="15.95" customHeight="1">
      <c r="A39" s="1">
        <v>18</v>
      </c>
      <c r="B39" s="307" t="s">
        <v>259</v>
      </c>
      <c r="C39" s="308"/>
      <c r="D39" s="110"/>
      <c r="E39" s="109"/>
      <c r="F39" s="109"/>
      <c r="G39" s="238"/>
      <c r="H39" s="242"/>
    </row>
    <row r="40" spans="1:10" ht="15.95" customHeight="1">
      <c r="A40" s="1"/>
      <c r="B40" s="9"/>
      <c r="D40" s="111"/>
      <c r="E40" s="109" t="s">
        <v>508</v>
      </c>
      <c r="F40" s="109"/>
      <c r="G40" s="238"/>
      <c r="H40" s="242"/>
    </row>
    <row r="41" spans="1:10" ht="15.95" customHeight="1">
      <c r="A41" s="1">
        <v>19</v>
      </c>
      <c r="B41" t="s">
        <v>87</v>
      </c>
      <c r="D41" s="111"/>
      <c r="E41" s="110" t="s">
        <v>318</v>
      </c>
      <c r="F41" s="109"/>
      <c r="G41" s="238"/>
      <c r="H41" s="242"/>
    </row>
    <row r="42" spans="1:10" ht="15.95" customHeight="1">
      <c r="A42" s="1"/>
      <c r="B42" s="10"/>
      <c r="C42" s="8"/>
      <c r="D42" s="112" t="s">
        <v>508</v>
      </c>
      <c r="E42" s="111"/>
      <c r="F42" s="109"/>
      <c r="G42" s="238"/>
      <c r="H42" s="242"/>
    </row>
    <row r="43" spans="1:10" ht="15.95" customHeight="1">
      <c r="A43" s="1">
        <v>20</v>
      </c>
      <c r="B43" s="3" t="s">
        <v>84</v>
      </c>
      <c r="C43" s="7"/>
      <c r="D43" s="109" t="s">
        <v>314</v>
      </c>
      <c r="E43" s="111"/>
      <c r="F43" s="109"/>
      <c r="G43" s="238"/>
      <c r="H43" s="242"/>
    </row>
    <row r="44" spans="1:10" ht="15.95" customHeight="1">
      <c r="A44" s="1"/>
      <c r="B44" s="12"/>
      <c r="D44" s="109"/>
      <c r="E44" s="111"/>
      <c r="F44" s="109" t="s">
        <v>513</v>
      </c>
      <c r="G44" s="238"/>
      <c r="H44" s="242"/>
    </row>
    <row r="45" spans="1:10" ht="15.95" customHeight="1">
      <c r="A45" s="1">
        <v>21</v>
      </c>
      <c r="B45" t="s">
        <v>85</v>
      </c>
      <c r="D45" s="109"/>
      <c r="E45" s="111"/>
      <c r="F45" s="110" t="s">
        <v>321</v>
      </c>
      <c r="G45" s="238"/>
      <c r="H45" s="242"/>
    </row>
    <row r="46" spans="1:10" ht="15.95" customHeight="1">
      <c r="A46" s="1"/>
      <c r="B46" s="10"/>
      <c r="C46" s="8"/>
      <c r="D46" s="109" t="s">
        <v>513</v>
      </c>
      <c r="E46" s="111"/>
      <c r="F46" s="111"/>
      <c r="G46" s="238"/>
      <c r="H46" s="242"/>
    </row>
    <row r="47" spans="1:10" ht="15.95" customHeight="1">
      <c r="A47" s="1">
        <v>22</v>
      </c>
      <c r="B47" s="3" t="s">
        <v>80</v>
      </c>
      <c r="C47" s="7"/>
      <c r="D47" s="110" t="s">
        <v>315</v>
      </c>
      <c r="E47" s="111"/>
      <c r="F47" s="111"/>
      <c r="G47" s="238"/>
      <c r="H47" s="242"/>
    </row>
    <row r="48" spans="1:10" ht="15.95" customHeight="1">
      <c r="A48" s="1"/>
      <c r="B48" s="9"/>
      <c r="D48" s="111"/>
      <c r="E48" s="112" t="s">
        <v>513</v>
      </c>
      <c r="F48" s="111"/>
      <c r="G48" s="238"/>
      <c r="H48" s="242"/>
    </row>
    <row r="49" spans="1:8" ht="15.95" customHeight="1">
      <c r="A49" s="1">
        <v>23</v>
      </c>
      <c r="B49" s="307" t="s">
        <v>259</v>
      </c>
      <c r="C49" s="307"/>
      <c r="D49" s="111"/>
      <c r="E49" s="109" t="s">
        <v>318</v>
      </c>
      <c r="F49" s="111"/>
      <c r="G49" s="238"/>
      <c r="H49" s="242"/>
    </row>
    <row r="50" spans="1:8" ht="15.95" customHeight="1">
      <c r="A50" s="1"/>
      <c r="B50" s="10"/>
      <c r="C50" s="8"/>
      <c r="D50" s="112"/>
      <c r="E50" s="109"/>
      <c r="F50" s="111"/>
      <c r="G50" s="238"/>
      <c r="H50" s="242"/>
    </row>
    <row r="51" spans="1:8" ht="15.95" customHeight="1">
      <c r="A51" s="1">
        <v>24</v>
      </c>
      <c r="B51" s="3" t="s">
        <v>82</v>
      </c>
      <c r="C51" s="7"/>
      <c r="D51" s="109"/>
      <c r="E51" s="109"/>
      <c r="F51" s="111"/>
      <c r="G51" s="238"/>
      <c r="H51" s="242"/>
    </row>
    <row r="52" spans="1:8" ht="15.95" customHeight="1">
      <c r="A52" s="1"/>
      <c r="B52" s="9"/>
      <c r="D52" s="109"/>
      <c r="E52" s="109"/>
      <c r="F52" s="111"/>
      <c r="G52" s="214" t="s">
        <v>513</v>
      </c>
      <c r="H52" s="242"/>
    </row>
    <row r="53" spans="1:8" ht="15.95" customHeight="1">
      <c r="A53" s="1">
        <v>25</v>
      </c>
      <c r="B53" s="3" t="s">
        <v>88</v>
      </c>
      <c r="C53" s="3"/>
      <c r="D53" s="109"/>
      <c r="E53" s="109"/>
      <c r="F53" s="111"/>
      <c r="G53" s="109" t="s">
        <v>325</v>
      </c>
    </row>
    <row r="54" spans="1:8" ht="15.95" customHeight="1">
      <c r="A54" s="1"/>
      <c r="B54" s="4"/>
      <c r="C54" s="5"/>
      <c r="D54" s="109"/>
      <c r="E54" s="109"/>
      <c r="F54" s="111"/>
    </row>
    <row r="55" spans="1:8" ht="15.95" customHeight="1">
      <c r="A55" s="1">
        <v>26</v>
      </c>
      <c r="B55" s="307" t="s">
        <v>259</v>
      </c>
      <c r="C55" s="308"/>
      <c r="D55" s="110"/>
      <c r="E55" s="109"/>
      <c r="F55" s="111"/>
    </row>
    <row r="56" spans="1:8" ht="15.95" customHeight="1">
      <c r="A56" s="1"/>
      <c r="B56" s="9"/>
      <c r="D56" s="111"/>
      <c r="E56" s="109" t="s">
        <v>512</v>
      </c>
      <c r="F56" s="111"/>
    </row>
    <row r="57" spans="1:8" ht="15.95" customHeight="1">
      <c r="A57" s="1">
        <v>27</v>
      </c>
      <c r="B57" t="s">
        <v>96</v>
      </c>
      <c r="D57" s="111"/>
      <c r="E57" s="110" t="s">
        <v>318</v>
      </c>
      <c r="F57" s="111"/>
    </row>
    <row r="58" spans="1:8" ht="15.95" customHeight="1">
      <c r="A58" s="1"/>
      <c r="B58" s="10"/>
      <c r="C58" s="8"/>
      <c r="D58" s="112" t="s">
        <v>512</v>
      </c>
      <c r="E58" s="111"/>
      <c r="F58" s="111"/>
    </row>
    <row r="59" spans="1:8" ht="15.95" customHeight="1">
      <c r="A59" s="1">
        <v>28</v>
      </c>
      <c r="B59" s="3" t="s">
        <v>265</v>
      </c>
      <c r="C59" s="7"/>
      <c r="D59" s="109" t="s">
        <v>315</v>
      </c>
      <c r="E59" s="111"/>
      <c r="F59" s="111"/>
    </row>
    <row r="60" spans="1:8" ht="15.95" customHeight="1">
      <c r="A60" s="1"/>
      <c r="B60" s="12"/>
      <c r="D60" s="109"/>
      <c r="E60" s="111"/>
      <c r="F60" s="112" t="s">
        <v>516</v>
      </c>
    </row>
    <row r="61" spans="1:8" ht="15.95" customHeight="1">
      <c r="A61" s="1">
        <v>29</v>
      </c>
      <c r="B61" t="s">
        <v>81</v>
      </c>
      <c r="D61" s="109"/>
      <c r="E61" s="111"/>
      <c r="F61" s="109" t="s">
        <v>321</v>
      </c>
    </row>
    <row r="62" spans="1:8" ht="15.95" customHeight="1">
      <c r="A62" s="1"/>
      <c r="B62" s="10"/>
      <c r="C62" s="8"/>
      <c r="D62" s="109"/>
      <c r="E62" s="111"/>
      <c r="F62" s="109"/>
    </row>
    <row r="63" spans="1:8" ht="15.95" customHeight="1">
      <c r="A63" s="1">
        <v>30</v>
      </c>
      <c r="B63" s="307" t="s">
        <v>259</v>
      </c>
      <c r="C63" s="308"/>
      <c r="D63" s="110"/>
      <c r="E63" s="111"/>
      <c r="F63" s="109"/>
    </row>
    <row r="64" spans="1:8" ht="15.95" customHeight="1">
      <c r="A64" s="1"/>
      <c r="B64" s="9"/>
      <c r="D64" s="111"/>
      <c r="E64" s="112" t="s">
        <v>516</v>
      </c>
    </row>
    <row r="65" spans="1:6" ht="15.95" customHeight="1">
      <c r="A65" s="1">
        <v>31</v>
      </c>
      <c r="B65" s="307" t="s">
        <v>259</v>
      </c>
      <c r="C65" s="307"/>
      <c r="D65" s="111"/>
      <c r="E65" s="109" t="s">
        <v>315</v>
      </c>
    </row>
    <row r="66" spans="1:6" ht="15.95" customHeight="1">
      <c r="A66" s="1"/>
      <c r="B66" s="10"/>
      <c r="C66" s="8"/>
      <c r="D66" s="112"/>
    </row>
    <row r="67" spans="1:6" ht="15.95" customHeight="1">
      <c r="A67" s="1">
        <v>32</v>
      </c>
      <c r="B67" s="3" t="s">
        <v>79</v>
      </c>
      <c r="C67" s="7"/>
      <c r="D67" s="109"/>
      <c r="F67" s="245" t="s">
        <v>585</v>
      </c>
    </row>
    <row r="68" spans="1:6" ht="16.5">
      <c r="A68" s="1"/>
      <c r="B68" s="9"/>
      <c r="F68" s="245" t="s">
        <v>586</v>
      </c>
    </row>
    <row r="69" spans="1:6">
      <c r="A69" s="1"/>
      <c r="B69" s="311" t="s">
        <v>424</v>
      </c>
      <c r="C69" s="311"/>
      <c r="F69" s="245" t="s">
        <v>587</v>
      </c>
    </row>
    <row r="70" spans="1:6" ht="16.5" customHeight="1">
      <c r="A70" s="1"/>
      <c r="B70" s="186"/>
      <c r="C70" s="188" t="s">
        <v>576</v>
      </c>
      <c r="F70" s="245" t="s">
        <v>588</v>
      </c>
    </row>
    <row r="71" spans="1:6" ht="18" customHeight="1">
      <c r="A71" s="1"/>
      <c r="B71" s="186"/>
      <c r="C71" s="186"/>
    </row>
    <row r="72" spans="1:6">
      <c r="A72" s="202" t="s">
        <v>327</v>
      </c>
    </row>
  </sheetData>
  <mergeCells count="14">
    <mergeCell ref="B69:C69"/>
    <mergeCell ref="A1:I1"/>
    <mergeCell ref="A2:G2"/>
    <mergeCell ref="B65:C65"/>
    <mergeCell ref="B63:C63"/>
    <mergeCell ref="B55:C55"/>
    <mergeCell ref="B49:C49"/>
    <mergeCell ref="B39:C39"/>
    <mergeCell ref="B33:C33"/>
    <mergeCell ref="B31:C31"/>
    <mergeCell ref="B23:C23"/>
    <mergeCell ref="B17:C17"/>
    <mergeCell ref="B8:C8"/>
    <mergeCell ref="B6:C6"/>
  </mergeCells>
  <pageMargins left="0.11811023622047245" right="0" top="0.39370078740157483" bottom="0.1181102362204724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72"/>
  <sheetViews>
    <sheetView topLeftCell="A55" zoomScale="85" zoomScaleNormal="85" workbookViewId="0">
      <selection activeCell="G70" sqref="G70"/>
    </sheetView>
  </sheetViews>
  <sheetFormatPr defaultRowHeight="15"/>
  <cols>
    <col min="1" max="1" width="3.7109375" customWidth="1"/>
    <col min="3" max="3" width="44" customWidth="1"/>
    <col min="4" max="4" width="22.42578125" style="107" customWidth="1"/>
    <col min="5" max="5" width="18.5703125" customWidth="1"/>
    <col min="6" max="6" width="18.7109375" style="107" customWidth="1"/>
    <col min="7" max="7" width="20.42578125" style="109" customWidth="1"/>
    <col min="8" max="8" width="5.42578125" style="4" customWidth="1"/>
    <col min="9" max="9" width="4.140625" customWidth="1"/>
  </cols>
  <sheetData>
    <row r="1" spans="1:8">
      <c r="A1" s="310"/>
      <c r="B1" s="310"/>
      <c r="C1" s="310"/>
      <c r="D1" s="310"/>
      <c r="E1" s="310"/>
      <c r="F1" s="310"/>
      <c r="G1" s="310"/>
      <c r="H1" s="310"/>
    </row>
    <row r="2" spans="1:8" ht="20.25" customHeight="1">
      <c r="A2" s="310"/>
      <c r="B2" s="310"/>
      <c r="C2" s="310"/>
      <c r="D2" s="310"/>
      <c r="E2" s="310"/>
      <c r="F2" s="310"/>
      <c r="G2" s="310"/>
      <c r="H2" s="310"/>
    </row>
    <row r="3" spans="1:8" ht="16.5" customHeight="1">
      <c r="A3" s="311" t="s">
        <v>16</v>
      </c>
      <c r="B3" s="311"/>
      <c r="C3" s="311"/>
      <c r="D3" s="311"/>
      <c r="E3" s="311"/>
      <c r="F3" s="311"/>
      <c r="G3" s="311"/>
    </row>
    <row r="5" spans="1:8">
      <c r="A5" s="1">
        <v>1</v>
      </c>
      <c r="B5" s="3" t="s">
        <v>102</v>
      </c>
      <c r="C5" s="3"/>
    </row>
    <row r="6" spans="1:8">
      <c r="A6" s="1"/>
      <c r="B6" s="4"/>
      <c r="C6" s="5"/>
    </row>
    <row r="7" spans="1:8">
      <c r="A7" s="1">
        <v>2</v>
      </c>
      <c r="B7" s="307" t="s">
        <v>259</v>
      </c>
      <c r="C7" s="308"/>
      <c r="D7" s="211"/>
    </row>
    <row r="8" spans="1:8" ht="16.5">
      <c r="A8" s="1"/>
      <c r="B8" s="9"/>
      <c r="D8" s="212"/>
      <c r="E8" s="109" t="s">
        <v>483</v>
      </c>
    </row>
    <row r="9" spans="1:8" ht="16.5" customHeight="1">
      <c r="A9" s="1">
        <v>3</v>
      </c>
      <c r="B9" s="307" t="s">
        <v>259</v>
      </c>
      <c r="C9" s="307"/>
      <c r="D9" s="212"/>
      <c r="E9" s="110" t="s">
        <v>305</v>
      </c>
    </row>
    <row r="10" spans="1:8">
      <c r="A10" s="1"/>
      <c r="B10" s="10"/>
      <c r="C10" s="8"/>
      <c r="D10" s="213"/>
      <c r="E10" s="111"/>
    </row>
    <row r="11" spans="1:8">
      <c r="A11" s="1">
        <v>4</v>
      </c>
      <c r="B11" s="3" t="s">
        <v>104</v>
      </c>
      <c r="C11" s="7"/>
      <c r="E11" s="111"/>
    </row>
    <row r="12" spans="1:8" ht="16.5">
      <c r="A12" s="1"/>
      <c r="B12" s="12"/>
      <c r="E12" s="111"/>
      <c r="F12" s="107" t="s">
        <v>509</v>
      </c>
    </row>
    <row r="13" spans="1:8">
      <c r="A13" s="1">
        <v>5</v>
      </c>
      <c r="B13" t="s">
        <v>267</v>
      </c>
      <c r="E13" s="111"/>
      <c r="F13" s="110" t="s">
        <v>312</v>
      </c>
    </row>
    <row r="14" spans="1:8">
      <c r="A14" s="1"/>
      <c r="B14" s="10"/>
      <c r="C14" s="8"/>
      <c r="D14" s="107" t="s">
        <v>474</v>
      </c>
      <c r="E14" s="111"/>
      <c r="F14" s="111"/>
    </row>
    <row r="15" spans="1:8">
      <c r="A15" s="1">
        <v>6</v>
      </c>
      <c r="B15" s="3" t="s">
        <v>98</v>
      </c>
      <c r="C15" s="7"/>
      <c r="D15" s="110" t="s">
        <v>301</v>
      </c>
      <c r="E15" s="111"/>
      <c r="F15" s="111"/>
    </row>
    <row r="16" spans="1:8" ht="16.5">
      <c r="A16" s="1"/>
      <c r="B16" s="9"/>
      <c r="D16" s="111"/>
      <c r="E16" s="112" t="s">
        <v>493</v>
      </c>
      <c r="F16" s="111"/>
    </row>
    <row r="17" spans="1:8" ht="16.5" customHeight="1">
      <c r="A17" s="1">
        <v>7</v>
      </c>
      <c r="B17" s="307" t="s">
        <v>259</v>
      </c>
      <c r="C17" s="307"/>
      <c r="D17" s="111"/>
      <c r="E17" s="109" t="s">
        <v>305</v>
      </c>
      <c r="F17" s="111"/>
    </row>
    <row r="18" spans="1:8">
      <c r="A18" s="1"/>
      <c r="B18" s="10"/>
      <c r="C18" s="8"/>
      <c r="D18" s="112"/>
      <c r="E18" s="109"/>
      <c r="F18" s="111"/>
    </row>
    <row r="19" spans="1:8">
      <c r="A19" s="1">
        <v>8</v>
      </c>
      <c r="B19" s="3" t="s">
        <v>105</v>
      </c>
      <c r="C19" s="7"/>
      <c r="D19" s="109"/>
      <c r="E19" s="109"/>
      <c r="F19" s="111"/>
    </row>
    <row r="20" spans="1:8" ht="16.5">
      <c r="A20" s="1"/>
      <c r="B20" s="9"/>
      <c r="D20" s="109"/>
      <c r="E20" s="109"/>
      <c r="F20" s="111"/>
      <c r="G20" s="113" t="s">
        <v>493</v>
      </c>
    </row>
    <row r="21" spans="1:8">
      <c r="A21" s="1">
        <v>9</v>
      </c>
      <c r="B21" s="3" t="s">
        <v>97</v>
      </c>
      <c r="C21" s="3"/>
      <c r="D21" s="109"/>
      <c r="E21" s="109"/>
      <c r="F21" s="111"/>
      <c r="G21" s="115" t="s">
        <v>320</v>
      </c>
      <c r="H21" s="242"/>
    </row>
    <row r="22" spans="1:8">
      <c r="A22" s="1"/>
      <c r="B22" s="4"/>
      <c r="C22" s="5"/>
      <c r="D22" s="109"/>
      <c r="E22" s="109"/>
      <c r="F22" s="111"/>
      <c r="G22" s="116"/>
      <c r="H22" s="242"/>
    </row>
    <row r="23" spans="1:8">
      <c r="A23" s="1">
        <v>10</v>
      </c>
      <c r="B23" s="307" t="s">
        <v>259</v>
      </c>
      <c r="C23" s="308"/>
      <c r="D23" s="110"/>
      <c r="E23" s="109"/>
      <c r="F23" s="111"/>
      <c r="G23" s="116"/>
      <c r="H23" s="242"/>
    </row>
    <row r="24" spans="1:8" ht="16.5">
      <c r="A24" s="1"/>
      <c r="B24" s="9"/>
      <c r="D24" s="111"/>
      <c r="E24" s="109" t="s">
        <v>491</v>
      </c>
      <c r="F24" s="111"/>
      <c r="G24" s="116"/>
      <c r="H24" s="242"/>
    </row>
    <row r="25" spans="1:8" ht="16.5" customHeight="1">
      <c r="A25" s="1">
        <v>11</v>
      </c>
      <c r="B25" s="307" t="s">
        <v>259</v>
      </c>
      <c r="C25" s="307"/>
      <c r="D25" s="111"/>
      <c r="E25" s="110" t="s">
        <v>305</v>
      </c>
      <c r="F25" s="111"/>
      <c r="G25" s="116"/>
      <c r="H25" s="242"/>
    </row>
    <row r="26" spans="1:8">
      <c r="A26" s="1"/>
      <c r="B26" s="10"/>
      <c r="C26" s="8"/>
      <c r="D26" s="112"/>
      <c r="E26" s="111"/>
      <c r="F26" s="111"/>
      <c r="G26" s="116"/>
      <c r="H26" s="242"/>
    </row>
    <row r="27" spans="1:8">
      <c r="A27" s="1">
        <v>12</v>
      </c>
      <c r="B27" s="3" t="s">
        <v>108</v>
      </c>
      <c r="C27" s="7"/>
      <c r="D27" s="109"/>
      <c r="E27" s="111"/>
      <c r="F27" s="111"/>
      <c r="G27" s="116"/>
      <c r="H27" s="242"/>
    </row>
    <row r="28" spans="1:8" ht="16.5">
      <c r="A28" s="1"/>
      <c r="B28" s="12"/>
      <c r="D28" s="109"/>
      <c r="E28" s="111"/>
      <c r="F28" s="111"/>
      <c r="G28" s="116"/>
      <c r="H28" s="242"/>
    </row>
    <row r="29" spans="1:8">
      <c r="A29" s="1"/>
      <c r="D29" s="109"/>
      <c r="E29" s="111"/>
      <c r="F29" s="112" t="s">
        <v>510</v>
      </c>
      <c r="G29" s="116"/>
      <c r="H29" s="242"/>
    </row>
    <row r="30" spans="1:8">
      <c r="A30" s="1">
        <v>13</v>
      </c>
      <c r="B30" t="s">
        <v>100</v>
      </c>
      <c r="D30" s="109"/>
      <c r="E30" s="111"/>
      <c r="F30" s="109" t="s">
        <v>312</v>
      </c>
      <c r="G30" s="116"/>
      <c r="H30" s="242"/>
    </row>
    <row r="31" spans="1:8">
      <c r="A31" s="1"/>
      <c r="B31" s="10"/>
      <c r="C31" s="8"/>
      <c r="D31" s="109"/>
      <c r="E31" s="111"/>
      <c r="F31" s="109"/>
      <c r="G31" s="116"/>
      <c r="H31" s="242"/>
    </row>
    <row r="32" spans="1:8">
      <c r="A32" s="1">
        <v>14</v>
      </c>
      <c r="B32" s="307" t="s">
        <v>259</v>
      </c>
      <c r="C32" s="308"/>
      <c r="D32" s="110"/>
      <c r="E32" s="111"/>
      <c r="F32" s="109"/>
      <c r="G32" s="116"/>
      <c r="H32" s="242"/>
    </row>
    <row r="33" spans="1:11" ht="16.5">
      <c r="A33" s="1"/>
      <c r="B33" s="9"/>
      <c r="D33" s="111"/>
      <c r="E33" s="112" t="s">
        <v>492</v>
      </c>
      <c r="F33" s="109"/>
      <c r="G33" s="116"/>
      <c r="H33" s="242"/>
    </row>
    <row r="34" spans="1:11" ht="16.5" customHeight="1">
      <c r="A34" s="1">
        <v>15</v>
      </c>
      <c r="B34" s="307" t="s">
        <v>259</v>
      </c>
      <c r="C34" s="307"/>
      <c r="D34" s="111"/>
      <c r="E34" s="109" t="s">
        <v>305</v>
      </c>
      <c r="F34" s="109"/>
      <c r="G34" s="116"/>
      <c r="H34" s="242"/>
    </row>
    <row r="35" spans="1:11">
      <c r="A35" s="1"/>
      <c r="B35" s="10"/>
      <c r="C35" s="8"/>
      <c r="D35" s="112"/>
      <c r="E35" s="109"/>
      <c r="F35" s="109"/>
      <c r="G35" s="116"/>
      <c r="H35" s="242"/>
    </row>
    <row r="36" spans="1:11">
      <c r="A36" s="1">
        <v>16</v>
      </c>
      <c r="B36" s="3" t="s">
        <v>112</v>
      </c>
      <c r="C36" s="7"/>
      <c r="D36" s="109"/>
      <c r="E36" s="109"/>
      <c r="F36" s="109"/>
      <c r="G36" s="116"/>
      <c r="H36" s="242"/>
    </row>
    <row r="37" spans="1:11" ht="16.5">
      <c r="A37" s="1"/>
      <c r="B37" s="9"/>
      <c r="D37" s="109"/>
      <c r="E37" s="109"/>
      <c r="F37" s="109"/>
      <c r="G37" s="116"/>
      <c r="H37" s="242"/>
      <c r="I37" s="4"/>
    </row>
    <row r="38" spans="1:11" ht="27" customHeight="1">
      <c r="A38" s="1">
        <v>17</v>
      </c>
      <c r="B38" s="3" t="s">
        <v>107</v>
      </c>
      <c r="C38" s="3"/>
      <c r="D38" s="109"/>
      <c r="E38" s="109"/>
      <c r="F38" s="109"/>
      <c r="G38" s="116"/>
      <c r="H38" s="243"/>
      <c r="I38" s="10"/>
      <c r="J38" s="10"/>
      <c r="K38" s="4"/>
    </row>
    <row r="39" spans="1:11">
      <c r="A39" s="1"/>
      <c r="B39" s="4"/>
      <c r="C39" s="5"/>
      <c r="D39" s="109"/>
      <c r="E39" s="109"/>
      <c r="F39" s="109"/>
      <c r="G39" s="116"/>
      <c r="H39" s="242"/>
    </row>
    <row r="40" spans="1:11">
      <c r="A40" s="1">
        <v>18</v>
      </c>
      <c r="B40" s="307" t="s">
        <v>259</v>
      </c>
      <c r="C40" s="308"/>
      <c r="D40" s="110"/>
      <c r="E40" s="109"/>
      <c r="F40" s="109"/>
      <c r="G40" s="116"/>
      <c r="H40" s="242"/>
    </row>
    <row r="41" spans="1:11" ht="16.5">
      <c r="A41" s="1"/>
      <c r="B41" s="9"/>
      <c r="D41" s="111"/>
      <c r="E41" s="109" t="s">
        <v>480</v>
      </c>
      <c r="F41" s="109"/>
      <c r="G41" s="116"/>
      <c r="H41" s="242"/>
    </row>
    <row r="42" spans="1:11" ht="16.5" customHeight="1">
      <c r="A42" s="1">
        <v>19</v>
      </c>
      <c r="B42" s="307" t="s">
        <v>259</v>
      </c>
      <c r="C42" s="307"/>
      <c r="D42" s="111"/>
      <c r="E42" s="110" t="s">
        <v>305</v>
      </c>
      <c r="F42" s="109"/>
      <c r="G42" s="116"/>
      <c r="H42" s="242"/>
    </row>
    <row r="43" spans="1:11">
      <c r="A43" s="1"/>
      <c r="B43" s="10"/>
      <c r="C43" s="8"/>
      <c r="D43" s="112"/>
      <c r="E43" s="111"/>
      <c r="F43" s="109"/>
      <c r="G43" s="116"/>
      <c r="H43" s="242"/>
    </row>
    <row r="44" spans="1:11">
      <c r="A44" s="1">
        <v>20</v>
      </c>
      <c r="B44" s="3" t="s">
        <v>103</v>
      </c>
      <c r="C44" s="7"/>
      <c r="D44" s="109"/>
      <c r="E44" s="111"/>
      <c r="F44" s="109"/>
      <c r="G44" s="116"/>
      <c r="H44" s="242"/>
    </row>
    <row r="45" spans="1:11" ht="16.5">
      <c r="A45" s="1"/>
      <c r="B45" s="12"/>
      <c r="D45" s="109"/>
      <c r="E45" s="111"/>
      <c r="F45" s="109" t="s">
        <v>507</v>
      </c>
      <c r="G45" s="116"/>
      <c r="H45" s="242"/>
    </row>
    <row r="46" spans="1:11">
      <c r="A46" s="1">
        <v>21</v>
      </c>
      <c r="B46" t="s">
        <v>101</v>
      </c>
      <c r="D46" s="109"/>
      <c r="E46" s="111"/>
      <c r="F46" s="110" t="s">
        <v>312</v>
      </c>
      <c r="G46" s="116"/>
      <c r="H46" s="242"/>
    </row>
    <row r="47" spans="1:11">
      <c r="A47" s="1"/>
      <c r="B47" s="10"/>
      <c r="C47" s="8"/>
      <c r="D47" s="109" t="s">
        <v>475</v>
      </c>
      <c r="E47" s="111"/>
      <c r="F47" s="111"/>
      <c r="G47" s="116"/>
      <c r="H47" s="242"/>
    </row>
    <row r="48" spans="1:11">
      <c r="A48" s="1">
        <v>22</v>
      </c>
      <c r="B48" s="3" t="s">
        <v>106</v>
      </c>
      <c r="C48" s="7"/>
      <c r="D48" s="110" t="s">
        <v>301</v>
      </c>
      <c r="E48" s="111"/>
      <c r="F48" s="111"/>
      <c r="G48" s="116"/>
      <c r="H48" s="242"/>
    </row>
    <row r="49" spans="1:8" ht="16.5">
      <c r="A49" s="1"/>
      <c r="B49" s="9"/>
      <c r="D49" s="212"/>
      <c r="E49" s="112" t="s">
        <v>495</v>
      </c>
      <c r="F49" s="111"/>
      <c r="G49" s="116"/>
      <c r="H49" s="242"/>
    </row>
    <row r="50" spans="1:8" ht="16.5" customHeight="1">
      <c r="A50" s="1">
        <v>23</v>
      </c>
      <c r="B50" s="307" t="s">
        <v>259</v>
      </c>
      <c r="C50" s="307"/>
      <c r="D50" s="212"/>
      <c r="E50" s="109" t="s">
        <v>305</v>
      </c>
      <c r="F50" s="111"/>
      <c r="G50" s="116"/>
      <c r="H50" s="242"/>
    </row>
    <row r="51" spans="1:8">
      <c r="A51" s="1"/>
      <c r="B51" s="10"/>
      <c r="C51" s="8"/>
      <c r="D51" s="213"/>
      <c r="E51" s="109"/>
      <c r="F51" s="111"/>
      <c r="G51" s="116"/>
      <c r="H51" s="242"/>
    </row>
    <row r="52" spans="1:8">
      <c r="A52" s="1">
        <v>24</v>
      </c>
      <c r="B52" s="3" t="s">
        <v>109</v>
      </c>
      <c r="C52" s="7"/>
      <c r="E52" s="109"/>
      <c r="F52" s="111"/>
      <c r="G52" s="116"/>
      <c r="H52" s="242"/>
    </row>
    <row r="53" spans="1:8" ht="16.5">
      <c r="A53" s="1"/>
      <c r="B53" s="9"/>
      <c r="E53" s="109"/>
      <c r="F53" s="111"/>
      <c r="G53" s="113" t="s">
        <v>495</v>
      </c>
      <c r="H53" s="242"/>
    </row>
    <row r="54" spans="1:8">
      <c r="A54" s="1">
        <v>25</v>
      </c>
      <c r="B54" s="3" t="s">
        <v>463</v>
      </c>
      <c r="C54" s="3"/>
      <c r="E54" s="109"/>
      <c r="F54" s="111"/>
      <c r="G54" s="109" t="s">
        <v>320</v>
      </c>
    </row>
    <row r="55" spans="1:8">
      <c r="A55" s="1"/>
      <c r="B55" s="4"/>
      <c r="C55" s="5"/>
      <c r="E55" s="109"/>
      <c r="F55" s="111"/>
    </row>
    <row r="56" spans="1:8">
      <c r="A56" s="1">
        <v>26</v>
      </c>
      <c r="B56" s="307" t="s">
        <v>259</v>
      </c>
      <c r="C56" s="308"/>
      <c r="D56" s="211"/>
      <c r="E56" s="109"/>
      <c r="F56" s="111"/>
    </row>
    <row r="57" spans="1:8" ht="16.5">
      <c r="A57" s="1"/>
      <c r="B57" s="9"/>
      <c r="D57" s="212"/>
      <c r="E57" s="109" t="s">
        <v>494</v>
      </c>
      <c r="F57" s="111"/>
    </row>
    <row r="58" spans="1:8" ht="16.5" customHeight="1">
      <c r="A58" s="1">
        <v>27</v>
      </c>
      <c r="B58" s="307" t="s">
        <v>259</v>
      </c>
      <c r="C58" s="307"/>
      <c r="D58" s="212"/>
      <c r="E58" s="110" t="s">
        <v>306</v>
      </c>
      <c r="F58" s="111"/>
    </row>
    <row r="59" spans="1:8">
      <c r="A59" s="1"/>
      <c r="B59" s="10"/>
      <c r="C59" s="8"/>
      <c r="D59" s="213"/>
      <c r="E59" s="111"/>
      <c r="F59" s="111"/>
    </row>
    <row r="60" spans="1:8">
      <c r="A60" s="1">
        <v>28</v>
      </c>
      <c r="B60" s="3" t="s">
        <v>99</v>
      </c>
      <c r="C60" s="7"/>
      <c r="E60" s="111"/>
      <c r="F60" s="111"/>
    </row>
    <row r="61" spans="1:8" ht="16.5">
      <c r="A61" s="1"/>
      <c r="B61" s="12"/>
      <c r="E61" s="111"/>
      <c r="F61" s="112" t="s">
        <v>496</v>
      </c>
    </row>
    <row r="62" spans="1:8">
      <c r="A62" s="1">
        <v>29</v>
      </c>
      <c r="B62" t="s">
        <v>111</v>
      </c>
      <c r="E62" s="111"/>
      <c r="F62" s="109" t="s">
        <v>312</v>
      </c>
    </row>
    <row r="63" spans="1:8">
      <c r="A63" s="1"/>
      <c r="B63" s="10"/>
      <c r="C63" s="8"/>
      <c r="E63" s="111"/>
    </row>
    <row r="64" spans="1:8">
      <c r="A64" s="1">
        <v>30</v>
      </c>
      <c r="B64" s="307" t="s">
        <v>259</v>
      </c>
      <c r="C64" s="308"/>
      <c r="D64" s="211"/>
      <c r="E64" s="111"/>
    </row>
    <row r="65" spans="1:6" ht="16.5">
      <c r="A65" s="1"/>
      <c r="B65" s="9"/>
      <c r="D65" s="212"/>
      <c r="E65" s="112" t="s">
        <v>496</v>
      </c>
    </row>
    <row r="66" spans="1:6" ht="16.5" customHeight="1">
      <c r="A66" s="1">
        <v>31</v>
      </c>
      <c r="B66" s="307" t="s">
        <v>259</v>
      </c>
      <c r="C66" s="307"/>
      <c r="D66" s="212"/>
      <c r="E66" s="109" t="s">
        <v>306</v>
      </c>
    </row>
    <row r="67" spans="1:6">
      <c r="A67" s="1"/>
      <c r="B67" s="10"/>
      <c r="C67" s="8"/>
      <c r="D67" s="213"/>
    </row>
    <row r="68" spans="1:6">
      <c r="A68" s="1">
        <v>32</v>
      </c>
      <c r="B68" s="3" t="s">
        <v>110</v>
      </c>
      <c r="C68" s="7"/>
      <c r="F68" s="245" t="s">
        <v>551</v>
      </c>
    </row>
    <row r="69" spans="1:6" ht="16.5">
      <c r="A69" s="1"/>
      <c r="B69" s="9"/>
      <c r="F69" s="245" t="s">
        <v>552</v>
      </c>
    </row>
    <row r="70" spans="1:6">
      <c r="A70" s="1"/>
      <c r="B70" s="311" t="s">
        <v>425</v>
      </c>
      <c r="C70" s="311"/>
      <c r="D70" s="107" t="s">
        <v>493</v>
      </c>
      <c r="F70" s="245" t="s">
        <v>557</v>
      </c>
    </row>
    <row r="71" spans="1:6" ht="23.25" customHeight="1">
      <c r="A71" s="1"/>
      <c r="B71" s="188"/>
      <c r="C71" s="188" t="s">
        <v>553</v>
      </c>
      <c r="F71" s="245" t="s">
        <v>554</v>
      </c>
    </row>
    <row r="72" spans="1:6" ht="27" customHeight="1">
      <c r="A72" s="316" t="s">
        <v>327</v>
      </c>
      <c r="B72" s="316"/>
      <c r="C72" s="316"/>
      <c r="D72" s="316"/>
      <c r="E72" s="316"/>
      <c r="F72" s="163"/>
    </row>
  </sheetData>
  <mergeCells count="19">
    <mergeCell ref="A1:H1"/>
    <mergeCell ref="A2:H2"/>
    <mergeCell ref="B7:C7"/>
    <mergeCell ref="B9:C9"/>
    <mergeCell ref="B17:C17"/>
    <mergeCell ref="A72:E72"/>
    <mergeCell ref="B70:C70"/>
    <mergeCell ref="B66:C66"/>
    <mergeCell ref="A3:G3"/>
    <mergeCell ref="B42:C42"/>
    <mergeCell ref="B50:C50"/>
    <mergeCell ref="B56:C56"/>
    <mergeCell ref="B58:C58"/>
    <mergeCell ref="B64:C64"/>
    <mergeCell ref="B23:C23"/>
    <mergeCell ref="B25:C25"/>
    <mergeCell ref="B32:C32"/>
    <mergeCell ref="B34:C34"/>
    <mergeCell ref="B40:C40"/>
  </mergeCells>
  <pageMargins left="0.19685039370078741" right="3.937007874015748E-2" top="0.39370078740157483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7"/>
  <sheetViews>
    <sheetView topLeftCell="A19" zoomScale="85" zoomScaleNormal="85" workbookViewId="0">
      <selection activeCell="B19" sqref="B19"/>
    </sheetView>
  </sheetViews>
  <sheetFormatPr defaultRowHeight="15"/>
  <cols>
    <col min="1" max="1" width="4.85546875" customWidth="1"/>
    <col min="3" max="3" width="48.42578125" customWidth="1"/>
    <col min="4" max="4" width="19.5703125" style="107" customWidth="1"/>
    <col min="5" max="5" width="20.140625" style="107" customWidth="1"/>
    <col min="6" max="6" width="19.28515625" customWidth="1"/>
    <col min="7" max="7" width="15.28515625" customWidth="1"/>
  </cols>
  <sheetData>
    <row r="1" spans="1:9">
      <c r="A1" s="310"/>
      <c r="B1" s="310"/>
      <c r="C1" s="310"/>
      <c r="D1" s="310"/>
      <c r="E1" s="310"/>
      <c r="F1" s="310"/>
      <c r="G1" s="310"/>
    </row>
    <row r="2" spans="1:9" ht="6.75" customHeight="1">
      <c r="A2" s="310"/>
      <c r="B2" s="310"/>
      <c r="C2" s="310"/>
      <c r="D2" s="310"/>
      <c r="E2" s="310"/>
      <c r="F2" s="310"/>
      <c r="G2" s="310"/>
    </row>
    <row r="3" spans="1:9" ht="17.25" customHeight="1">
      <c r="A3" s="311" t="s">
        <v>18</v>
      </c>
      <c r="B3" s="311"/>
      <c r="C3" s="311"/>
      <c r="D3" s="311"/>
      <c r="E3" s="311"/>
      <c r="F3" s="311"/>
      <c r="G3" s="311"/>
    </row>
    <row r="5" spans="1:9" ht="15.95" customHeight="1">
      <c r="A5" s="1">
        <v>1</v>
      </c>
      <c r="B5" s="3" t="s">
        <v>113</v>
      </c>
      <c r="C5" s="3"/>
    </row>
    <row r="6" spans="1:9" ht="15.95" customHeight="1">
      <c r="A6" s="1"/>
      <c r="B6" s="4"/>
      <c r="C6" s="5"/>
    </row>
    <row r="7" spans="1:9" ht="15.95" customHeight="1">
      <c r="A7" s="1">
        <v>2</v>
      </c>
      <c r="B7" s="307" t="s">
        <v>259</v>
      </c>
      <c r="C7" s="308"/>
      <c r="D7" s="211"/>
    </row>
    <row r="8" spans="1:9" ht="15.95" customHeight="1">
      <c r="A8" s="1"/>
      <c r="B8" s="9"/>
      <c r="D8" s="212"/>
      <c r="E8" s="107" t="s">
        <v>481</v>
      </c>
    </row>
    <row r="9" spans="1:9" ht="15.95" customHeight="1">
      <c r="A9" s="1">
        <v>3</v>
      </c>
      <c r="B9" s="307" t="s">
        <v>259</v>
      </c>
      <c r="C9" s="307"/>
      <c r="D9" s="212"/>
      <c r="E9" s="110" t="s">
        <v>303</v>
      </c>
    </row>
    <row r="10" spans="1:9" ht="15.95" customHeight="1">
      <c r="A10" s="1"/>
      <c r="B10" s="10"/>
      <c r="C10" s="8"/>
      <c r="D10" s="213"/>
      <c r="E10" s="111"/>
      <c r="F10" s="109"/>
    </row>
    <row r="11" spans="1:9" ht="15.95" customHeight="1">
      <c r="A11" s="1">
        <v>4</v>
      </c>
      <c r="B11" s="3" t="s">
        <v>114</v>
      </c>
      <c r="C11" s="7"/>
      <c r="E11" s="111"/>
      <c r="F11" s="109"/>
    </row>
    <row r="12" spans="1:9" ht="15.95" customHeight="1">
      <c r="A12" s="1"/>
      <c r="B12" s="12"/>
      <c r="E12" s="111"/>
      <c r="F12" s="109" t="s">
        <v>540</v>
      </c>
    </row>
    <row r="13" spans="1:9" ht="15.95" customHeight="1">
      <c r="A13" s="1">
        <v>5</v>
      </c>
      <c r="B13" t="s">
        <v>120</v>
      </c>
      <c r="E13" s="111"/>
      <c r="F13" s="110" t="s">
        <v>320</v>
      </c>
    </row>
    <row r="14" spans="1:9" ht="15.95" customHeight="1">
      <c r="A14" s="1"/>
      <c r="B14" s="10"/>
      <c r="C14" s="8"/>
      <c r="D14" s="107" t="s">
        <v>476</v>
      </c>
      <c r="E14" s="111"/>
      <c r="F14" s="111"/>
    </row>
    <row r="15" spans="1:9" ht="15.95" customHeight="1">
      <c r="A15" s="1">
        <v>6</v>
      </c>
      <c r="B15" s="3" t="s">
        <v>268</v>
      </c>
      <c r="C15" s="7"/>
      <c r="D15" s="110" t="s">
        <v>301</v>
      </c>
      <c r="E15" s="111"/>
      <c r="F15" s="111"/>
      <c r="I15" s="109"/>
    </row>
    <row r="16" spans="1:9" ht="15.95" customHeight="1">
      <c r="A16" s="1"/>
      <c r="B16" s="9"/>
      <c r="D16" s="111"/>
      <c r="E16" s="112" t="s">
        <v>482</v>
      </c>
      <c r="F16" s="111"/>
    </row>
    <row r="17" spans="1:7" ht="15.95" customHeight="1">
      <c r="A17" s="1">
        <v>7</v>
      </c>
      <c r="B17" s="307" t="s">
        <v>259</v>
      </c>
      <c r="C17" s="307"/>
      <c r="D17" s="111"/>
      <c r="E17" s="109" t="s">
        <v>303</v>
      </c>
      <c r="F17" s="111"/>
    </row>
    <row r="18" spans="1:7" ht="15.95" customHeight="1">
      <c r="A18" s="1"/>
      <c r="B18" s="10"/>
      <c r="C18" s="8"/>
      <c r="D18" s="112"/>
      <c r="E18" s="109"/>
      <c r="F18" s="111"/>
    </row>
    <row r="19" spans="1:7" ht="15.95" customHeight="1">
      <c r="A19" s="1">
        <v>8</v>
      </c>
      <c r="B19" s="3" t="s">
        <v>118</v>
      </c>
      <c r="C19" s="7"/>
      <c r="D19" s="109"/>
      <c r="E19" s="109"/>
      <c r="F19" s="111"/>
    </row>
    <row r="20" spans="1:7" ht="15.95" customHeight="1">
      <c r="A20" s="1"/>
      <c r="B20" s="9"/>
      <c r="D20" s="109"/>
      <c r="E20" s="109"/>
      <c r="F20" s="111"/>
      <c r="G20" s="6" t="s">
        <v>540</v>
      </c>
    </row>
    <row r="21" spans="1:7" ht="15.95" customHeight="1">
      <c r="A21" s="1">
        <v>9</v>
      </c>
      <c r="B21" s="3" t="s">
        <v>117</v>
      </c>
      <c r="C21" s="3"/>
      <c r="D21" s="109"/>
      <c r="E21" s="109"/>
      <c r="F21" s="111"/>
      <c r="G21" s="184" t="s">
        <v>325</v>
      </c>
    </row>
    <row r="22" spans="1:7" ht="15.95" customHeight="1">
      <c r="A22" s="1"/>
      <c r="B22" s="4"/>
      <c r="C22" s="5"/>
      <c r="D22" s="109"/>
      <c r="E22" s="109"/>
      <c r="F22" s="111"/>
      <c r="G22" s="4"/>
    </row>
    <row r="23" spans="1:7" ht="15.95" customHeight="1">
      <c r="A23" s="1">
        <v>10</v>
      </c>
      <c r="B23" s="307" t="s">
        <v>259</v>
      </c>
      <c r="C23" s="308"/>
      <c r="D23" s="110"/>
      <c r="E23" s="109"/>
      <c r="F23" s="111"/>
      <c r="G23" s="4"/>
    </row>
    <row r="24" spans="1:7" ht="15.95" customHeight="1">
      <c r="A24" s="1"/>
      <c r="B24" s="9"/>
      <c r="D24" s="116"/>
      <c r="E24" s="113" t="s">
        <v>477</v>
      </c>
      <c r="F24" s="111"/>
      <c r="G24" s="4"/>
    </row>
    <row r="25" spans="1:7" ht="15.95" customHeight="1">
      <c r="A25" s="1">
        <v>11</v>
      </c>
      <c r="B25" t="s">
        <v>119</v>
      </c>
      <c r="D25" s="111"/>
      <c r="E25" s="111" t="s">
        <v>303</v>
      </c>
      <c r="F25" s="111"/>
      <c r="G25" s="4"/>
    </row>
    <row r="26" spans="1:7" ht="15.95" customHeight="1">
      <c r="A26" s="1"/>
      <c r="B26" s="10"/>
      <c r="C26" s="8"/>
      <c r="D26" s="112" t="s">
        <v>477</v>
      </c>
      <c r="E26" s="111"/>
      <c r="F26" s="111"/>
      <c r="G26" s="4"/>
    </row>
    <row r="27" spans="1:7" ht="15.95" customHeight="1">
      <c r="A27" s="1">
        <v>12</v>
      </c>
      <c r="B27" s="3" t="s">
        <v>269</v>
      </c>
      <c r="C27" s="7"/>
      <c r="D27" s="109" t="s">
        <v>301</v>
      </c>
      <c r="E27" s="111"/>
      <c r="F27" s="111"/>
      <c r="G27" s="4"/>
    </row>
    <row r="28" spans="1:7" ht="15.95" customHeight="1">
      <c r="A28" s="1"/>
      <c r="B28" s="12"/>
      <c r="E28" s="111"/>
      <c r="F28" s="112" t="s">
        <v>478</v>
      </c>
      <c r="G28" s="4"/>
    </row>
    <row r="29" spans="1:7" ht="15.95" customHeight="1">
      <c r="A29" s="1">
        <v>13</v>
      </c>
      <c r="B29" t="s">
        <v>115</v>
      </c>
      <c r="E29" s="111"/>
      <c r="F29" s="109" t="s">
        <v>320</v>
      </c>
      <c r="G29" s="4"/>
    </row>
    <row r="30" spans="1:7" ht="15.95" customHeight="1">
      <c r="A30" s="1"/>
      <c r="B30" s="10"/>
      <c r="C30" s="8"/>
      <c r="E30" s="111"/>
      <c r="G30" s="4"/>
    </row>
    <row r="31" spans="1:7" ht="15.95" customHeight="1">
      <c r="A31" s="1">
        <v>14</v>
      </c>
      <c r="B31" s="307" t="s">
        <v>259</v>
      </c>
      <c r="C31" s="308"/>
      <c r="D31" s="211"/>
      <c r="E31" s="111"/>
      <c r="G31" s="4"/>
    </row>
    <row r="32" spans="1:7" ht="15.95" customHeight="1">
      <c r="A32" s="1"/>
      <c r="B32" s="9"/>
      <c r="D32" s="212"/>
      <c r="E32" s="112" t="s">
        <v>478</v>
      </c>
      <c r="G32" s="4"/>
    </row>
    <row r="33" spans="1:7" ht="15.95" customHeight="1">
      <c r="A33" s="1">
        <v>15</v>
      </c>
      <c r="B33" s="307" t="s">
        <v>259</v>
      </c>
      <c r="C33" s="307"/>
      <c r="D33" s="212"/>
      <c r="E33" s="109" t="s">
        <v>303</v>
      </c>
      <c r="G33" s="4"/>
    </row>
    <row r="34" spans="1:7" ht="15.95" customHeight="1">
      <c r="A34" s="1"/>
      <c r="B34" s="10"/>
      <c r="C34" s="8"/>
      <c r="D34" s="213"/>
      <c r="F34" s="202" t="s">
        <v>558</v>
      </c>
      <c r="G34" s="235"/>
    </row>
    <row r="35" spans="1:7" ht="15.95" customHeight="1">
      <c r="A35" s="1">
        <v>16</v>
      </c>
      <c r="B35" s="3" t="s">
        <v>116</v>
      </c>
      <c r="C35" s="7"/>
      <c r="F35" s="202" t="s">
        <v>555</v>
      </c>
      <c r="G35" s="235"/>
    </row>
    <row r="36" spans="1:7" ht="21" customHeight="1">
      <c r="A36" s="1"/>
      <c r="B36" s="9"/>
      <c r="F36" s="202" t="s">
        <v>559</v>
      </c>
      <c r="G36" s="235"/>
    </row>
    <row r="37" spans="1:7">
      <c r="A37" s="33" t="s">
        <v>327</v>
      </c>
      <c r="F37" s="202" t="s">
        <v>556</v>
      </c>
      <c r="G37" s="202"/>
    </row>
  </sheetData>
  <mergeCells count="9">
    <mergeCell ref="B23:C23"/>
    <mergeCell ref="B31:C31"/>
    <mergeCell ref="B33:C33"/>
    <mergeCell ref="A3:G3"/>
    <mergeCell ref="A1:G1"/>
    <mergeCell ref="A2:G2"/>
    <mergeCell ref="B7:C7"/>
    <mergeCell ref="B9:C9"/>
    <mergeCell ref="B17:C17"/>
  </mergeCells>
  <pageMargins left="0.19685039370078741" right="0" top="0.39370078740157483" bottom="0.1181102362204724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2"/>
  <sheetViews>
    <sheetView topLeftCell="A49" zoomScale="85" zoomScaleNormal="85" workbookViewId="0">
      <selection activeCell="E72" sqref="E72"/>
    </sheetView>
  </sheetViews>
  <sheetFormatPr defaultRowHeight="15"/>
  <cols>
    <col min="1" max="1" width="4.42578125" customWidth="1"/>
    <col min="3" max="3" width="48.140625" customWidth="1"/>
    <col min="4" max="4" width="21.28515625" style="109" customWidth="1"/>
    <col min="5" max="5" width="21.140625" customWidth="1"/>
    <col min="6" max="6" width="21.42578125" customWidth="1"/>
    <col min="7" max="7" width="18.140625" style="107" customWidth="1"/>
    <col min="8" max="8" width="11" customWidth="1"/>
  </cols>
  <sheetData>
    <row r="1" spans="1:8" ht="21.75" customHeight="1">
      <c r="A1" s="310"/>
      <c r="B1" s="310"/>
      <c r="C1" s="310"/>
      <c r="D1" s="310"/>
      <c r="E1" s="310"/>
      <c r="F1" s="310"/>
      <c r="G1" s="310"/>
      <c r="H1" s="310"/>
    </row>
    <row r="2" spans="1:8" ht="16.5" customHeight="1">
      <c r="A2" s="311" t="s">
        <v>252</v>
      </c>
      <c r="B2" s="311"/>
      <c r="C2" s="311"/>
      <c r="D2" s="311"/>
      <c r="E2" s="311"/>
      <c r="F2" s="311"/>
      <c r="G2" s="311"/>
      <c r="H2" s="102"/>
    </row>
    <row r="3" spans="1:8" ht="7.5" customHeight="1"/>
    <row r="4" spans="1:8" ht="15.95" customHeight="1">
      <c r="A4" s="1">
        <v>1</v>
      </c>
      <c r="B4" s="3" t="s">
        <v>131</v>
      </c>
      <c r="C4" s="3"/>
    </row>
    <row r="5" spans="1:8" ht="15.95" customHeight="1">
      <c r="A5" s="1"/>
      <c r="B5" s="4"/>
      <c r="C5" s="5"/>
      <c r="E5" s="109"/>
    </row>
    <row r="6" spans="1:8" ht="15.95" customHeight="1">
      <c r="A6" s="1">
        <v>2</v>
      </c>
      <c r="B6" s="307" t="s">
        <v>259</v>
      </c>
      <c r="C6" s="308"/>
      <c r="D6" s="110"/>
      <c r="E6" s="109"/>
    </row>
    <row r="7" spans="1:8" ht="15.95" customHeight="1">
      <c r="A7" s="1"/>
      <c r="B7" s="9"/>
      <c r="D7" s="111"/>
      <c r="E7" s="109" t="s">
        <v>598</v>
      </c>
    </row>
    <row r="8" spans="1:8" ht="15.95" customHeight="1">
      <c r="A8" s="1">
        <v>3</v>
      </c>
      <c r="B8" s="307" t="s">
        <v>259</v>
      </c>
      <c r="C8" s="307"/>
      <c r="D8" s="111"/>
      <c r="E8" s="110" t="s">
        <v>344</v>
      </c>
    </row>
    <row r="9" spans="1:8" ht="15.95" customHeight="1">
      <c r="A9" s="1"/>
      <c r="B9" s="10"/>
      <c r="C9" s="8"/>
      <c r="D9" s="112"/>
      <c r="E9" s="111"/>
    </row>
    <row r="10" spans="1:8" ht="15.95" customHeight="1">
      <c r="A10" s="1">
        <v>4</v>
      </c>
      <c r="B10" s="3" t="s">
        <v>271</v>
      </c>
      <c r="C10" s="7"/>
      <c r="E10" s="111"/>
      <c r="F10" s="109"/>
    </row>
    <row r="11" spans="1:8" ht="15.95" customHeight="1">
      <c r="A11" s="1"/>
      <c r="B11" s="12"/>
      <c r="E11" s="111"/>
      <c r="F11" s="109" t="s">
        <v>618</v>
      </c>
    </row>
    <row r="12" spans="1:8" ht="15.95" customHeight="1">
      <c r="A12" s="1">
        <v>5</v>
      </c>
      <c r="B12" t="s">
        <v>274</v>
      </c>
      <c r="E12" s="111"/>
      <c r="F12" s="110" t="s">
        <v>349</v>
      </c>
    </row>
    <row r="13" spans="1:8" ht="15.95" customHeight="1">
      <c r="A13" s="1"/>
      <c r="B13" s="10"/>
      <c r="C13" s="8"/>
      <c r="D13" s="109" t="s">
        <v>566</v>
      </c>
      <c r="E13" s="111"/>
      <c r="F13" s="111"/>
    </row>
    <row r="14" spans="1:8" ht="15.95" customHeight="1">
      <c r="A14" s="1">
        <v>6</v>
      </c>
      <c r="B14" s="3" t="s">
        <v>132</v>
      </c>
      <c r="C14" s="7"/>
      <c r="D14" s="110" t="s">
        <v>336</v>
      </c>
      <c r="E14" s="111"/>
      <c r="F14" s="111"/>
    </row>
    <row r="15" spans="1:8" ht="15.95" customHeight="1">
      <c r="A15" s="1"/>
      <c r="B15" s="9"/>
      <c r="D15" s="111"/>
      <c r="E15" s="112" t="s">
        <v>566</v>
      </c>
      <c r="F15" s="111"/>
    </row>
    <row r="16" spans="1:8" ht="15.95" customHeight="1">
      <c r="A16" s="1">
        <v>7</v>
      </c>
      <c r="B16" s="307" t="s">
        <v>259</v>
      </c>
      <c r="C16" s="307"/>
      <c r="D16" s="111"/>
      <c r="E16" s="109" t="s">
        <v>344</v>
      </c>
      <c r="F16" s="111"/>
    </row>
    <row r="17" spans="1:8" ht="15.95" customHeight="1">
      <c r="A17" s="1"/>
      <c r="B17" s="10"/>
      <c r="C17" s="8"/>
      <c r="D17" s="112"/>
      <c r="E17" s="109"/>
      <c r="F17" s="111"/>
    </row>
    <row r="18" spans="1:8" ht="15.95" customHeight="1">
      <c r="A18" s="1">
        <v>8</v>
      </c>
      <c r="B18" s="3" t="s">
        <v>127</v>
      </c>
      <c r="C18" s="7"/>
      <c r="E18" s="109"/>
      <c r="F18" s="111"/>
    </row>
    <row r="19" spans="1:8" ht="15.95" customHeight="1">
      <c r="A19" s="1"/>
      <c r="B19" s="9"/>
      <c r="E19" s="109"/>
      <c r="F19" s="111"/>
      <c r="G19" s="214" t="s">
        <v>569</v>
      </c>
    </row>
    <row r="20" spans="1:8" ht="15.95" customHeight="1">
      <c r="A20" s="1">
        <v>9</v>
      </c>
      <c r="B20" s="3" t="s">
        <v>275</v>
      </c>
      <c r="C20" s="3"/>
      <c r="E20" s="109"/>
      <c r="F20" s="111"/>
      <c r="G20" s="115" t="s">
        <v>352</v>
      </c>
      <c r="H20" s="4"/>
    </row>
    <row r="21" spans="1:8" ht="15.95" customHeight="1">
      <c r="A21" s="1"/>
      <c r="B21" s="4"/>
      <c r="C21" s="5"/>
      <c r="D21" s="109" t="s">
        <v>567</v>
      </c>
      <c r="E21" s="109"/>
      <c r="F21" s="111"/>
      <c r="G21" s="116"/>
      <c r="H21" s="4"/>
    </row>
    <row r="22" spans="1:8" ht="15.95" customHeight="1">
      <c r="A22" s="1">
        <v>10</v>
      </c>
      <c r="B22" s="3" t="s">
        <v>273</v>
      </c>
      <c r="C22" s="7"/>
      <c r="D22" s="110" t="s">
        <v>336</v>
      </c>
      <c r="E22" s="109"/>
      <c r="F22" s="111"/>
      <c r="G22" s="116"/>
      <c r="H22" s="4"/>
    </row>
    <row r="23" spans="1:8" ht="15.95" customHeight="1">
      <c r="A23" s="1"/>
      <c r="B23" s="9"/>
      <c r="D23" s="111"/>
      <c r="E23" s="109" t="s">
        <v>567</v>
      </c>
      <c r="F23" s="111"/>
      <c r="G23" s="116"/>
      <c r="H23" s="4"/>
    </row>
    <row r="24" spans="1:8" ht="15.95" customHeight="1">
      <c r="A24" s="1">
        <v>11</v>
      </c>
      <c r="B24" t="s">
        <v>129</v>
      </c>
      <c r="D24" s="111"/>
      <c r="E24" s="110" t="s">
        <v>344</v>
      </c>
      <c r="F24" s="111"/>
      <c r="G24" s="116"/>
      <c r="H24" s="4"/>
    </row>
    <row r="25" spans="1:8" ht="15.95" customHeight="1">
      <c r="A25" s="1"/>
      <c r="B25" s="10"/>
      <c r="C25" s="8"/>
      <c r="D25" s="112" t="s">
        <v>568</v>
      </c>
      <c r="E25" s="111"/>
      <c r="F25" s="111"/>
      <c r="G25" s="116"/>
      <c r="H25" s="4"/>
    </row>
    <row r="26" spans="1:8" ht="15.95" customHeight="1">
      <c r="A26" s="1">
        <v>12</v>
      </c>
      <c r="B26" s="3" t="s">
        <v>272</v>
      </c>
      <c r="C26" s="7"/>
      <c r="D26" s="109" t="s">
        <v>336</v>
      </c>
      <c r="E26" s="111"/>
      <c r="F26" s="111"/>
      <c r="G26" s="116"/>
      <c r="H26" s="4"/>
    </row>
    <row r="27" spans="1:8" ht="15.95" customHeight="1">
      <c r="A27" s="1"/>
      <c r="B27" s="12"/>
      <c r="E27" s="111"/>
      <c r="F27" s="112" t="s">
        <v>569</v>
      </c>
      <c r="G27" s="116"/>
      <c r="H27" s="4"/>
    </row>
    <row r="28" spans="1:8" ht="15.95" customHeight="1">
      <c r="A28" s="1">
        <v>13</v>
      </c>
      <c r="B28" t="s">
        <v>125</v>
      </c>
      <c r="E28" s="111"/>
      <c r="F28" s="109" t="s">
        <v>350</v>
      </c>
      <c r="G28" s="116"/>
      <c r="H28" s="4"/>
    </row>
    <row r="29" spans="1:8" ht="15.95" customHeight="1">
      <c r="A29" s="1"/>
      <c r="B29" s="10"/>
      <c r="C29" s="8"/>
      <c r="D29" s="109" t="s">
        <v>569</v>
      </c>
      <c r="E29" s="111"/>
      <c r="F29" s="109"/>
      <c r="G29" s="116"/>
      <c r="H29" s="4"/>
    </row>
    <row r="30" spans="1:8" ht="15.95" customHeight="1">
      <c r="A30" s="1">
        <v>14</v>
      </c>
      <c r="B30" s="3" t="s">
        <v>134</v>
      </c>
      <c r="C30" s="7"/>
      <c r="D30" s="110" t="s">
        <v>336</v>
      </c>
      <c r="E30" s="111"/>
      <c r="F30" s="109"/>
      <c r="G30" s="116"/>
      <c r="H30" s="4"/>
    </row>
    <row r="31" spans="1:8" ht="15.95" customHeight="1">
      <c r="A31" s="1"/>
      <c r="B31" s="9"/>
      <c r="D31" s="111"/>
      <c r="E31" s="112" t="s">
        <v>569</v>
      </c>
      <c r="F31" s="109"/>
      <c r="G31" s="116"/>
      <c r="H31" s="4"/>
    </row>
    <row r="32" spans="1:8" ht="15.95" customHeight="1">
      <c r="A32" s="1">
        <v>15</v>
      </c>
      <c r="B32" s="307" t="s">
        <v>259</v>
      </c>
      <c r="C32" s="307"/>
      <c r="D32" s="111"/>
      <c r="E32" s="109" t="s">
        <v>344</v>
      </c>
      <c r="F32" s="109"/>
      <c r="G32" s="116"/>
      <c r="H32" s="4"/>
    </row>
    <row r="33" spans="1:9" ht="15.95" customHeight="1">
      <c r="A33" s="1"/>
      <c r="B33" s="10"/>
      <c r="C33" s="8"/>
      <c r="D33" s="112"/>
      <c r="E33" s="109"/>
      <c r="F33" s="109"/>
      <c r="G33" s="116"/>
      <c r="H33" s="4"/>
    </row>
    <row r="34" spans="1:9" ht="15.95" customHeight="1">
      <c r="A34" s="1">
        <v>16</v>
      </c>
      <c r="B34" s="3" t="s">
        <v>137</v>
      </c>
      <c r="C34" s="7"/>
      <c r="E34" s="109"/>
      <c r="F34" s="109"/>
      <c r="G34" s="116"/>
      <c r="H34" s="4"/>
    </row>
    <row r="35" spans="1:9" ht="21.75" customHeight="1">
      <c r="A35" s="1"/>
      <c r="B35" s="9"/>
      <c r="E35" s="109"/>
      <c r="F35" s="109"/>
      <c r="G35" s="116"/>
      <c r="H35" s="4"/>
      <c r="I35" s="4"/>
    </row>
    <row r="36" spans="1:9" ht="18.75" customHeight="1">
      <c r="A36" s="1">
        <v>17</v>
      </c>
      <c r="B36" s="3" t="s">
        <v>126</v>
      </c>
      <c r="C36" s="3"/>
      <c r="E36" s="109"/>
      <c r="F36" s="109"/>
      <c r="G36" s="116"/>
    </row>
    <row r="37" spans="1:9" ht="15.95" customHeight="1">
      <c r="A37" s="1"/>
      <c r="B37" s="4"/>
      <c r="C37" s="5"/>
      <c r="E37" s="109"/>
      <c r="F37" s="109"/>
      <c r="G37" s="116"/>
      <c r="H37" s="4"/>
    </row>
    <row r="38" spans="1:9" ht="15.95" customHeight="1">
      <c r="A38" s="1">
        <v>18</v>
      </c>
      <c r="B38" s="307" t="s">
        <v>259</v>
      </c>
      <c r="C38" s="308"/>
      <c r="D38" s="110"/>
      <c r="E38" s="109"/>
      <c r="F38" s="109"/>
      <c r="G38" s="116"/>
      <c r="H38" s="4"/>
    </row>
    <row r="39" spans="1:9" ht="15.95" customHeight="1">
      <c r="A39" s="1"/>
      <c r="B39" s="9"/>
      <c r="D39" s="111"/>
      <c r="E39" s="109" t="s">
        <v>570</v>
      </c>
      <c r="F39" s="109"/>
      <c r="G39" s="116"/>
      <c r="H39" s="4"/>
    </row>
    <row r="40" spans="1:9" ht="15.95" customHeight="1">
      <c r="A40" s="1">
        <v>19</v>
      </c>
      <c r="B40" t="s">
        <v>138</v>
      </c>
      <c r="D40" s="111"/>
      <c r="E40" s="110" t="s">
        <v>344</v>
      </c>
      <c r="F40" s="109"/>
      <c r="G40" s="116"/>
      <c r="H40" s="4"/>
    </row>
    <row r="41" spans="1:9" ht="15.95" customHeight="1">
      <c r="A41" s="1"/>
      <c r="B41" s="10"/>
      <c r="C41" s="8"/>
      <c r="D41" s="112" t="s">
        <v>570</v>
      </c>
      <c r="E41" s="111"/>
      <c r="F41" s="109"/>
      <c r="G41" s="116"/>
      <c r="H41" s="4"/>
    </row>
    <row r="42" spans="1:9" ht="15.95" customHeight="1">
      <c r="A42" s="1">
        <v>20</v>
      </c>
      <c r="B42" s="3" t="s">
        <v>135</v>
      </c>
      <c r="C42" s="7"/>
      <c r="D42" s="109" t="s">
        <v>336</v>
      </c>
      <c r="E42" s="111"/>
      <c r="F42" s="109"/>
      <c r="G42" s="116"/>
      <c r="H42" s="4"/>
    </row>
    <row r="43" spans="1:9" ht="15.95" customHeight="1">
      <c r="A43" s="1"/>
      <c r="B43" s="12"/>
      <c r="E43" s="111"/>
      <c r="F43" s="109"/>
      <c r="G43" s="116"/>
      <c r="H43" s="4"/>
    </row>
    <row r="44" spans="1:9" ht="15.95" customHeight="1">
      <c r="A44" s="1"/>
      <c r="E44" s="111"/>
      <c r="F44" s="113" t="s">
        <v>572</v>
      </c>
      <c r="G44" s="116"/>
      <c r="H44" s="4"/>
    </row>
    <row r="45" spans="1:9" ht="15.95" customHeight="1">
      <c r="A45" s="1">
        <v>21</v>
      </c>
      <c r="B45" t="s">
        <v>270</v>
      </c>
      <c r="E45" s="111"/>
      <c r="F45" s="110" t="s">
        <v>350</v>
      </c>
      <c r="G45" s="116"/>
      <c r="H45" s="4"/>
    </row>
    <row r="46" spans="1:9" ht="15.95" customHeight="1">
      <c r="A46" s="1"/>
      <c r="B46" s="10"/>
      <c r="C46" s="8"/>
      <c r="D46" s="109" t="s">
        <v>571</v>
      </c>
      <c r="E46" s="111"/>
      <c r="F46" s="111"/>
      <c r="G46" s="116"/>
      <c r="H46" s="4"/>
    </row>
    <row r="47" spans="1:9" ht="15.95" customHeight="1">
      <c r="A47" s="1">
        <v>22</v>
      </c>
      <c r="B47" s="3" t="s">
        <v>128</v>
      </c>
      <c r="C47" s="7"/>
      <c r="D47" s="110" t="s">
        <v>336</v>
      </c>
      <c r="E47" s="111"/>
      <c r="F47" s="111"/>
      <c r="G47" s="116"/>
      <c r="H47" s="4"/>
    </row>
    <row r="48" spans="1:9" ht="15.95" customHeight="1">
      <c r="A48" s="1"/>
      <c r="B48" s="9"/>
      <c r="D48" s="111"/>
      <c r="E48" s="112" t="s">
        <v>572</v>
      </c>
      <c r="F48" s="111"/>
      <c r="G48" s="116"/>
      <c r="H48" s="4"/>
    </row>
    <row r="49" spans="1:8" ht="15.95" customHeight="1">
      <c r="A49" s="1">
        <v>23</v>
      </c>
      <c r="B49" t="s">
        <v>124</v>
      </c>
      <c r="D49" s="111"/>
      <c r="E49" s="109" t="s">
        <v>344</v>
      </c>
      <c r="F49" s="111"/>
      <c r="G49" s="116"/>
      <c r="H49" s="4"/>
    </row>
    <row r="50" spans="1:8" ht="15.95" customHeight="1">
      <c r="A50" s="1"/>
      <c r="B50" s="10"/>
      <c r="C50" s="8"/>
      <c r="D50" s="112" t="s">
        <v>572</v>
      </c>
      <c r="E50" s="109"/>
      <c r="F50" s="111"/>
      <c r="G50" s="116"/>
      <c r="H50" s="4"/>
    </row>
    <row r="51" spans="1:8" ht="15.95" customHeight="1">
      <c r="A51" s="1">
        <v>24</v>
      </c>
      <c r="B51" s="3" t="s">
        <v>122</v>
      </c>
      <c r="C51" s="7"/>
      <c r="D51" s="109" t="s">
        <v>337</v>
      </c>
      <c r="E51" s="109"/>
      <c r="F51" s="111"/>
      <c r="G51" s="116"/>
      <c r="H51" s="4"/>
    </row>
    <row r="52" spans="1:8" ht="15.95" customHeight="1">
      <c r="A52" s="1"/>
      <c r="B52" s="9"/>
      <c r="E52" s="109"/>
      <c r="F52" s="111"/>
      <c r="G52" s="113" t="s">
        <v>623</v>
      </c>
      <c r="H52" s="4"/>
    </row>
    <row r="53" spans="1:8" ht="15.95" customHeight="1">
      <c r="A53" s="1">
        <v>25</v>
      </c>
      <c r="B53" s="3" t="s">
        <v>130</v>
      </c>
      <c r="C53" s="3"/>
      <c r="E53" s="109"/>
      <c r="F53" s="111"/>
      <c r="G53" s="109" t="s">
        <v>352</v>
      </c>
    </row>
    <row r="54" spans="1:8" ht="15.95" customHeight="1">
      <c r="A54" s="1"/>
      <c r="B54" s="4"/>
      <c r="C54" s="5"/>
      <c r="E54" s="109"/>
      <c r="F54" s="111"/>
    </row>
    <row r="55" spans="1:8" ht="15.95" customHeight="1">
      <c r="A55" s="1">
        <v>26</v>
      </c>
      <c r="B55" s="307" t="s">
        <v>259</v>
      </c>
      <c r="C55" s="308"/>
      <c r="D55" s="110"/>
      <c r="E55" s="109"/>
      <c r="F55" s="111"/>
    </row>
    <row r="56" spans="1:8" ht="15.95" customHeight="1">
      <c r="A56" s="1"/>
      <c r="B56" s="9"/>
      <c r="D56" s="111"/>
      <c r="E56" s="109" t="s">
        <v>600</v>
      </c>
      <c r="F56" s="111"/>
    </row>
    <row r="57" spans="1:8" ht="15.95" customHeight="1">
      <c r="A57" s="1">
        <v>27</v>
      </c>
      <c r="B57" t="s">
        <v>133</v>
      </c>
      <c r="D57" s="111"/>
      <c r="E57" s="110" t="s">
        <v>345</v>
      </c>
      <c r="F57" s="111"/>
    </row>
    <row r="58" spans="1:8" ht="15.95" customHeight="1">
      <c r="A58" s="1"/>
      <c r="B58" s="10"/>
      <c r="C58" s="8"/>
      <c r="D58" s="112" t="s">
        <v>573</v>
      </c>
      <c r="E58" s="111"/>
      <c r="F58" s="111"/>
    </row>
    <row r="59" spans="1:8" ht="15.95" customHeight="1">
      <c r="A59" s="1">
        <v>28</v>
      </c>
      <c r="B59" s="3" t="s">
        <v>136</v>
      </c>
      <c r="C59" s="7"/>
      <c r="D59" s="109" t="s">
        <v>337</v>
      </c>
      <c r="E59" s="111"/>
      <c r="F59" s="111"/>
    </row>
    <row r="60" spans="1:8" ht="15.95" customHeight="1">
      <c r="A60" s="1"/>
      <c r="B60" s="12"/>
      <c r="E60" s="111"/>
      <c r="F60" s="112" t="s">
        <v>600</v>
      </c>
    </row>
    <row r="61" spans="1:8" ht="15.95" customHeight="1">
      <c r="A61" s="1">
        <v>29</v>
      </c>
      <c r="B61" t="s">
        <v>121</v>
      </c>
      <c r="E61" s="111"/>
      <c r="F61" s="109" t="s">
        <v>350</v>
      </c>
    </row>
    <row r="62" spans="1:8" ht="15.95" customHeight="1">
      <c r="A62" s="1"/>
      <c r="B62" s="10"/>
      <c r="C62" s="8"/>
      <c r="E62" s="111"/>
      <c r="F62" s="109"/>
    </row>
    <row r="63" spans="1:8" ht="15.95" customHeight="1">
      <c r="A63" s="1">
        <v>30</v>
      </c>
      <c r="B63" s="307" t="s">
        <v>259</v>
      </c>
      <c r="C63" s="308"/>
      <c r="D63" s="110"/>
      <c r="E63" s="111"/>
    </row>
    <row r="64" spans="1:8" ht="15.95" customHeight="1">
      <c r="A64" s="1"/>
      <c r="B64" s="9"/>
      <c r="D64" s="111"/>
      <c r="E64" s="112" t="s">
        <v>599</v>
      </c>
    </row>
    <row r="65" spans="1:5" ht="15.95" customHeight="1">
      <c r="A65" s="1">
        <v>31</v>
      </c>
      <c r="B65" s="307" t="s">
        <v>259</v>
      </c>
      <c r="C65" s="307"/>
      <c r="D65" s="111"/>
      <c r="E65" s="109" t="s">
        <v>345</v>
      </c>
    </row>
    <row r="66" spans="1:5" ht="15.95" customHeight="1">
      <c r="A66" s="1"/>
      <c r="B66" s="10"/>
      <c r="C66" s="8"/>
      <c r="D66" s="112"/>
      <c r="E66" s="109"/>
    </row>
    <row r="67" spans="1:5" ht="15.95" customHeight="1">
      <c r="A67" s="1">
        <v>32</v>
      </c>
      <c r="B67" s="3" t="s">
        <v>123</v>
      </c>
      <c r="C67" s="7"/>
    </row>
    <row r="68" spans="1:5" ht="9.75" customHeight="1">
      <c r="A68" s="1"/>
      <c r="B68" s="9"/>
    </row>
    <row r="69" spans="1:5">
      <c r="A69" s="1"/>
      <c r="B69" s="317" t="s">
        <v>426</v>
      </c>
      <c r="C69" s="317"/>
      <c r="E69" s="202" t="s">
        <v>673</v>
      </c>
    </row>
    <row r="70" spans="1:5" ht="22.5" customHeight="1">
      <c r="A70" s="1"/>
      <c r="B70" s="4"/>
      <c r="C70" s="202" t="s">
        <v>672</v>
      </c>
      <c r="E70" s="202" t="s">
        <v>674</v>
      </c>
    </row>
    <row r="71" spans="1:5" ht="22.5" customHeight="1">
      <c r="A71" s="33" t="s">
        <v>327</v>
      </c>
      <c r="E71" s="202" t="s">
        <v>637</v>
      </c>
    </row>
    <row r="72" spans="1:5">
      <c r="E72" s="202" t="s">
        <v>638</v>
      </c>
    </row>
  </sheetData>
  <mergeCells count="11">
    <mergeCell ref="B69:C69"/>
    <mergeCell ref="A2:G2"/>
    <mergeCell ref="A1:H1"/>
    <mergeCell ref="B6:C6"/>
    <mergeCell ref="B8:C8"/>
    <mergeCell ref="B65:C65"/>
    <mergeCell ref="B16:C16"/>
    <mergeCell ref="B32:C32"/>
    <mergeCell ref="B38:C38"/>
    <mergeCell ref="B55:C55"/>
    <mergeCell ref="B63:C63"/>
  </mergeCells>
  <pageMargins left="0.19685039370078741" right="3.937007874015748E-2" top="0.35433070866141736" bottom="0.1181102362204724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39"/>
  <sheetViews>
    <sheetView topLeftCell="A28" zoomScaleNormal="100" workbookViewId="0">
      <selection activeCell="E39" sqref="E39"/>
    </sheetView>
  </sheetViews>
  <sheetFormatPr defaultRowHeight="15"/>
  <cols>
    <col min="1" max="1" width="6.42578125" customWidth="1"/>
    <col min="3" max="3" width="48" customWidth="1"/>
    <col min="4" max="4" width="18.5703125" customWidth="1"/>
    <col min="5" max="5" width="16.7109375" style="109" customWidth="1"/>
    <col min="6" max="6" width="21.5703125" style="109" customWidth="1"/>
    <col min="7" max="7" width="14.7109375" style="109" customWidth="1"/>
    <col min="9" max="9" width="7.42578125" customWidth="1"/>
  </cols>
  <sheetData>
    <row r="2" spans="1:7" ht="17.25" customHeight="1">
      <c r="A2" s="311" t="s">
        <v>19</v>
      </c>
      <c r="B2" s="311"/>
      <c r="C2" s="311"/>
      <c r="D2" s="311"/>
      <c r="E2" s="311"/>
      <c r="F2" s="311"/>
      <c r="G2" s="311"/>
    </row>
    <row r="3" spans="1:7" ht="6.75" customHeight="1"/>
    <row r="4" spans="1:7" ht="17.100000000000001" customHeight="1">
      <c r="A4" s="1">
        <v>1</v>
      </c>
      <c r="B4" s="3" t="s">
        <v>144</v>
      </c>
      <c r="C4" s="3"/>
    </row>
    <row r="5" spans="1:7" ht="17.100000000000001" customHeight="1">
      <c r="A5" s="1"/>
      <c r="B5" s="4"/>
      <c r="C5" s="5"/>
      <c r="D5" s="109"/>
    </row>
    <row r="6" spans="1:7" ht="17.100000000000001" customHeight="1">
      <c r="A6" s="1">
        <v>2</v>
      </c>
      <c r="B6" s="307" t="s">
        <v>259</v>
      </c>
      <c r="C6" s="308"/>
      <c r="D6" s="110"/>
    </row>
    <row r="7" spans="1:7" ht="13.5" customHeight="1">
      <c r="A7" s="1"/>
      <c r="B7" s="9"/>
      <c r="D7" s="111"/>
      <c r="E7" s="109" t="s">
        <v>622</v>
      </c>
    </row>
    <row r="8" spans="1:7" ht="17.100000000000001" customHeight="1">
      <c r="A8" s="1">
        <v>3</v>
      </c>
      <c r="B8" t="s">
        <v>149</v>
      </c>
      <c r="D8" s="111"/>
      <c r="E8" s="110" t="s">
        <v>323</v>
      </c>
    </row>
    <row r="9" spans="1:7" ht="17.100000000000001" customHeight="1">
      <c r="A9" s="1"/>
      <c r="B9" s="10"/>
      <c r="C9" s="8"/>
      <c r="D9" s="112" t="s">
        <v>530</v>
      </c>
      <c r="E9" s="111"/>
    </row>
    <row r="10" spans="1:7" ht="17.100000000000001" customHeight="1">
      <c r="A10" s="1">
        <v>4</v>
      </c>
      <c r="B10" s="3" t="s">
        <v>153</v>
      </c>
      <c r="C10" s="7"/>
      <c r="D10" s="109" t="s">
        <v>318</v>
      </c>
      <c r="E10" s="111"/>
    </row>
    <row r="11" spans="1:7" ht="17.100000000000001" customHeight="1">
      <c r="A11" s="1"/>
      <c r="B11" s="12"/>
      <c r="D11" s="109"/>
      <c r="E11" s="111"/>
      <c r="F11" s="109" t="s">
        <v>532</v>
      </c>
    </row>
    <row r="12" spans="1:7" ht="17.100000000000001" customHeight="1">
      <c r="A12" s="1">
        <v>5</v>
      </c>
      <c r="B12" t="s">
        <v>143</v>
      </c>
      <c r="D12" s="109"/>
      <c r="E12" s="111"/>
      <c r="F12" s="110" t="s">
        <v>338</v>
      </c>
    </row>
    <row r="13" spans="1:7" ht="17.100000000000001" customHeight="1">
      <c r="A13" s="1"/>
      <c r="B13" s="10"/>
      <c r="C13" s="8"/>
      <c r="D13" s="109" t="s">
        <v>531</v>
      </c>
      <c r="E13" s="111"/>
      <c r="F13" s="111"/>
    </row>
    <row r="14" spans="1:7" ht="17.100000000000001" customHeight="1">
      <c r="A14" s="1">
        <v>6</v>
      </c>
      <c r="B14" s="3" t="s">
        <v>151</v>
      </c>
      <c r="C14" s="7"/>
      <c r="D14" s="110" t="s">
        <v>319</v>
      </c>
      <c r="E14" s="111"/>
      <c r="F14" s="111"/>
    </row>
    <row r="15" spans="1:7" ht="17.100000000000001" customHeight="1">
      <c r="A15" s="1"/>
      <c r="B15" s="9"/>
      <c r="D15" s="111"/>
      <c r="E15" s="112" t="s">
        <v>532</v>
      </c>
      <c r="F15" s="111"/>
    </row>
    <row r="16" spans="1:7" ht="17.100000000000001" customHeight="1">
      <c r="A16" s="1">
        <v>7</v>
      </c>
      <c r="B16" t="s">
        <v>142</v>
      </c>
      <c r="D16" s="111"/>
      <c r="E16" s="109" t="s">
        <v>323</v>
      </c>
      <c r="F16" s="111"/>
    </row>
    <row r="17" spans="1:9" ht="17.100000000000001" customHeight="1">
      <c r="A17" s="1"/>
      <c r="B17" s="10"/>
      <c r="C17" s="8"/>
      <c r="D17" s="112" t="s">
        <v>532</v>
      </c>
      <c r="F17" s="111"/>
    </row>
    <row r="18" spans="1:9" ht="17.100000000000001" customHeight="1">
      <c r="A18" s="1">
        <v>8</v>
      </c>
      <c r="B18" s="3" t="s">
        <v>139</v>
      </c>
      <c r="C18" s="7"/>
      <c r="D18" s="109" t="s">
        <v>319</v>
      </c>
      <c r="F18" s="111"/>
    </row>
    <row r="19" spans="1:9" ht="17.100000000000001" customHeight="1">
      <c r="A19" s="1"/>
      <c r="B19" s="9"/>
      <c r="D19" s="109"/>
      <c r="F19" s="111"/>
      <c r="G19" s="113" t="s">
        <v>686</v>
      </c>
    </row>
    <row r="20" spans="1:9" ht="17.100000000000001" customHeight="1">
      <c r="A20" s="1">
        <v>9</v>
      </c>
      <c r="B20" s="3" t="s">
        <v>141</v>
      </c>
      <c r="C20" s="3"/>
      <c r="D20" s="109"/>
      <c r="F20" s="111"/>
      <c r="G20" s="189" t="s">
        <v>413</v>
      </c>
      <c r="H20" s="4"/>
      <c r="I20" s="4"/>
    </row>
    <row r="21" spans="1:9" ht="17.100000000000001" customHeight="1">
      <c r="A21" s="1"/>
      <c r="B21" s="4"/>
      <c r="C21" s="5"/>
      <c r="D21" s="109" t="s">
        <v>533</v>
      </c>
      <c r="F21" s="111"/>
      <c r="G21" s="116"/>
      <c r="H21" s="4"/>
      <c r="I21" s="4"/>
    </row>
    <row r="22" spans="1:9" ht="17.100000000000001" customHeight="1">
      <c r="A22" s="1">
        <v>10</v>
      </c>
      <c r="B22" s="3" t="s">
        <v>140</v>
      </c>
      <c r="C22" s="7"/>
      <c r="D22" s="110" t="s">
        <v>319</v>
      </c>
      <c r="F22" s="111"/>
      <c r="G22" s="116"/>
      <c r="H22" s="4"/>
      <c r="I22" s="4"/>
    </row>
    <row r="23" spans="1:9" ht="17.100000000000001" customHeight="1">
      <c r="A23" s="1"/>
      <c r="B23" s="9"/>
      <c r="D23" s="111"/>
      <c r="E23" s="109" t="s">
        <v>533</v>
      </c>
      <c r="F23" s="111"/>
      <c r="G23" s="116"/>
      <c r="H23" s="4"/>
      <c r="I23" s="4"/>
    </row>
    <row r="24" spans="1:9" ht="17.100000000000001" customHeight="1">
      <c r="A24" s="1">
        <v>11</v>
      </c>
      <c r="B24" t="s">
        <v>145</v>
      </c>
      <c r="D24" s="111"/>
      <c r="E24" s="110" t="s">
        <v>323</v>
      </c>
      <c r="F24" s="111"/>
      <c r="G24" s="116"/>
      <c r="H24" s="4"/>
      <c r="I24" s="4"/>
    </row>
    <row r="25" spans="1:9" ht="17.100000000000001" customHeight="1">
      <c r="A25" s="1"/>
      <c r="B25" s="10"/>
      <c r="C25" s="8"/>
      <c r="D25" s="112" t="s">
        <v>538</v>
      </c>
      <c r="E25" s="111"/>
      <c r="F25" s="111"/>
      <c r="G25" s="116"/>
      <c r="H25" s="4"/>
      <c r="I25" s="4"/>
    </row>
    <row r="26" spans="1:9" ht="17.100000000000001" customHeight="1">
      <c r="A26" s="1">
        <v>12</v>
      </c>
      <c r="B26" s="3" t="s">
        <v>147</v>
      </c>
      <c r="C26" s="7"/>
      <c r="D26" s="109" t="s">
        <v>319</v>
      </c>
      <c r="E26" s="111"/>
      <c r="F26" s="111"/>
      <c r="G26" s="116"/>
      <c r="H26" s="4"/>
      <c r="I26" s="4"/>
    </row>
    <row r="27" spans="1:9" ht="17.100000000000001" customHeight="1">
      <c r="A27" s="1"/>
      <c r="B27" s="12"/>
      <c r="D27" s="109"/>
      <c r="E27" s="111"/>
      <c r="F27" s="112" t="s">
        <v>533</v>
      </c>
      <c r="G27" s="116"/>
      <c r="H27" s="4"/>
      <c r="I27" s="4"/>
    </row>
    <row r="28" spans="1:9" ht="17.100000000000001" customHeight="1">
      <c r="A28" s="1">
        <v>13</v>
      </c>
      <c r="B28" t="s">
        <v>152</v>
      </c>
      <c r="D28" s="109"/>
      <c r="E28" s="111"/>
      <c r="F28" s="109" t="s">
        <v>338</v>
      </c>
      <c r="G28" s="116"/>
      <c r="H28" s="4"/>
      <c r="I28" s="4"/>
    </row>
    <row r="29" spans="1:9" ht="17.100000000000001" customHeight="1">
      <c r="A29" s="1"/>
      <c r="B29" s="10"/>
      <c r="C29" s="8"/>
      <c r="D29" s="109" t="s">
        <v>534</v>
      </c>
      <c r="E29" s="111"/>
      <c r="G29" s="116"/>
      <c r="H29" s="4"/>
      <c r="I29" s="4"/>
    </row>
    <row r="30" spans="1:9" ht="17.100000000000001" customHeight="1">
      <c r="A30" s="1">
        <v>14</v>
      </c>
      <c r="B30" s="3" t="s">
        <v>150</v>
      </c>
      <c r="C30" s="7"/>
      <c r="D30" s="110" t="s">
        <v>319</v>
      </c>
      <c r="E30" s="111"/>
      <c r="G30" s="116"/>
      <c r="H30" s="4"/>
      <c r="I30" s="4"/>
    </row>
    <row r="31" spans="1:9" ht="17.100000000000001" customHeight="1">
      <c r="A31" s="1"/>
      <c r="B31" s="9"/>
      <c r="D31" s="111"/>
      <c r="E31" s="112" t="s">
        <v>534</v>
      </c>
      <c r="G31" s="116"/>
      <c r="H31" s="4"/>
      <c r="I31" s="4"/>
    </row>
    <row r="32" spans="1:9" ht="17.100000000000001" customHeight="1">
      <c r="A32" s="1">
        <v>15</v>
      </c>
      <c r="B32" t="s">
        <v>148</v>
      </c>
      <c r="D32" s="111"/>
      <c r="E32" s="109" t="s">
        <v>323</v>
      </c>
      <c r="G32" s="116"/>
      <c r="H32" s="4"/>
      <c r="I32" s="4"/>
    </row>
    <row r="33" spans="1:9" ht="17.100000000000001" customHeight="1">
      <c r="A33" s="1"/>
      <c r="B33" s="10"/>
      <c r="C33" s="8"/>
      <c r="D33" s="112" t="s">
        <v>539</v>
      </c>
      <c r="G33" s="116"/>
      <c r="H33" s="4"/>
      <c r="I33" s="4"/>
    </row>
    <row r="34" spans="1:9" ht="17.100000000000001" customHeight="1">
      <c r="A34" s="1">
        <v>16</v>
      </c>
      <c r="B34" s="3" t="s">
        <v>146</v>
      </c>
      <c r="C34" s="7"/>
      <c r="D34" s="109" t="s">
        <v>319</v>
      </c>
      <c r="G34" s="116"/>
      <c r="H34" s="4"/>
      <c r="I34" s="4"/>
    </row>
    <row r="35" spans="1:9" ht="6.75" customHeight="1">
      <c r="A35" s="1"/>
      <c r="B35" s="9"/>
      <c r="G35" s="116"/>
      <c r="H35" s="4"/>
      <c r="I35" s="4"/>
    </row>
    <row r="36" spans="1:9" ht="16.5">
      <c r="A36" s="33" t="s">
        <v>327</v>
      </c>
      <c r="B36" s="9"/>
      <c r="E36" s="281" t="s">
        <v>687</v>
      </c>
    </row>
    <row r="37" spans="1:9">
      <c r="E37" s="281" t="s">
        <v>688</v>
      </c>
    </row>
    <row r="38" spans="1:9">
      <c r="E38" s="281" t="s">
        <v>689</v>
      </c>
    </row>
    <row r="39" spans="1:9">
      <c r="E39" s="281" t="s">
        <v>144</v>
      </c>
    </row>
  </sheetData>
  <mergeCells count="2">
    <mergeCell ref="B6:C6"/>
    <mergeCell ref="A2:G2"/>
  </mergeCells>
  <pageMargins left="0.19685039370078741" right="0" top="0.23622047244094491" bottom="0" header="0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7</vt:i4>
      </vt:variant>
    </vt:vector>
  </HeadingPairs>
  <TitlesOfParts>
    <vt:vector size="32" baseType="lpstr">
      <vt:lpstr>Đơn nam &lt;30</vt:lpstr>
      <vt:lpstr>Đơn nữ &lt;30</vt:lpstr>
      <vt:lpstr>Đôi nam &lt;30</vt:lpstr>
      <vt:lpstr>Đôi nữ &lt;30</vt:lpstr>
      <vt:lpstr>Đôi nam nữ &lt;30</vt:lpstr>
      <vt:lpstr>đôi nam 31 - 35</vt:lpstr>
      <vt:lpstr>Đôi nữ 31 - 35</vt:lpstr>
      <vt:lpstr>Đôi nam nữ 31 - 35</vt:lpstr>
      <vt:lpstr>Đôi nam 36 - 40</vt:lpstr>
      <vt:lpstr>Đôi nữ 36 - 40</vt:lpstr>
      <vt:lpstr>Đôi nam nữ 36 - 40</vt:lpstr>
      <vt:lpstr>Đôi nam 41 - 45</vt:lpstr>
      <vt:lpstr>Đôi nữ 41 - 45</vt:lpstr>
      <vt:lpstr>Đôi nam nữ 41 - 45</vt:lpstr>
      <vt:lpstr>Đôi nam 46 - 50</vt:lpstr>
      <vt:lpstr>Đôi nữ 46 - 50</vt:lpstr>
      <vt:lpstr>Đôi nam nữ 46 -50</vt:lpstr>
      <vt:lpstr>Đôi nam 51 - 55</vt:lpstr>
      <vt:lpstr>Đôi nữ 51 - 55</vt:lpstr>
      <vt:lpstr>Đôi nam nữ 51 - 55</vt:lpstr>
      <vt:lpstr>Đôi nam &gt;55</vt:lpstr>
      <vt:lpstr>Đôi nam LĐ &lt;50</vt:lpstr>
      <vt:lpstr>Đôi nam nữ Lãnh đạo &lt;50</vt:lpstr>
      <vt:lpstr>Đôi nam LĐ &gt;51</vt:lpstr>
      <vt:lpstr>Đôi nam nữ LĐ &gt;51</vt:lpstr>
      <vt:lpstr>'đôi nam 31 - 35'!Print_Titles</vt:lpstr>
      <vt:lpstr>'Đôi nam 41 - 45'!Print_Titles</vt:lpstr>
      <vt:lpstr>'Đôi nam nữ &lt;30'!Print_Titles</vt:lpstr>
      <vt:lpstr>'Đôi nam nữ 31 - 35'!Print_Titles</vt:lpstr>
      <vt:lpstr>'Đôi nam nữ 36 - 40'!Print_Titles</vt:lpstr>
      <vt:lpstr>'Đôi nam nữ 41 - 45'!Print_Titles</vt:lpstr>
      <vt:lpstr>'Đơn nam &lt;30'!Print_Titles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NamNguyen</cp:lastModifiedBy>
  <cp:lastPrinted>2019-11-01T13:49:46Z</cp:lastPrinted>
  <dcterms:created xsi:type="dcterms:W3CDTF">2019-10-30T07:34:32Z</dcterms:created>
  <dcterms:modified xsi:type="dcterms:W3CDTF">2019-11-07T09:23:07Z</dcterms:modified>
</cp:coreProperties>
</file>